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B2A464-78A8-4711-B4DA-7597B1A8DCE6}" xr6:coauthVersionLast="36" xr6:coauthVersionMax="36" xr10:uidLastSave="{00000000-0000-0000-0000-000000000000}"/>
  <bookViews>
    <workbookView xWindow="0" yWindow="0" windowWidth="20490" windowHeight="7575" firstSheet="10" activeTab="10" xr2:uid="{00000000-000D-0000-FFFF-FFFF00000000}"/>
  </bookViews>
  <sheets>
    <sheet name=" งบด้านสินทรัพย์ หนี้สิน" sheetId="13" r:id="rId1"/>
    <sheet name="หมายเหตุ 2" sheetId="1" r:id="rId2"/>
    <sheet name="หมายเหตุ 3, 4, 5" sheetId="2" r:id="rId3"/>
    <sheet name="หมายเหตุ 7" sheetId="28" r:id="rId4"/>
    <sheet name="หมายเหตุ 8 " sheetId="6" r:id="rId5"/>
    <sheet name="8" sheetId="29" r:id="rId6"/>
    <sheet name="หมายเหตุ 9 " sheetId="8" r:id="rId7"/>
    <sheet name="หมายเหตุ 10" sheetId="12" r:id="rId8"/>
    <sheet name="หมายเหตุ 10(1)" sheetId="16" r:id="rId9"/>
    <sheet name="หมายเหตุ 6" sheetId="5" r:id="rId10"/>
    <sheet name="งบแสดงผลการดำเนินงาน" sheetId="17" r:id="rId11"/>
    <sheet name="งบแสดงผลการดำเนินงาน1" sheetId="30" r:id="rId12"/>
    <sheet name="รายงานรายจ่ายในการดำเนินงาน" sheetId="18" r:id="rId13"/>
    <sheet name="รายงานรายจ่ายตามแผนงาน" sheetId="19" r:id="rId14"/>
    <sheet name="รายงานรายจ่ายที่จ่ายจากเงินสะสม" sheetId="32" r:id="rId15"/>
    <sheet name="งบแสดงผลการจ่ายขาดเงินสะสม" sheetId="20" r:id="rId16"/>
    <sheet name="หมายเหตุประกอบงบการเงิน" sheetId="22" r:id="rId17"/>
    <sheet name="Sheet3" sheetId="27" r:id="rId18"/>
  </sheets>
  <definedNames>
    <definedName name="_xlnm.Print_Titles" localSheetId="4">'หมายเหตุ 8 '!$7:$7</definedName>
  </definedNames>
  <calcPr calcId="191029"/>
</workbook>
</file>

<file path=xl/calcChain.xml><?xml version="1.0" encoding="utf-8"?>
<calcChain xmlns="http://schemas.openxmlformats.org/spreadsheetml/2006/main">
  <c r="C9" i="8" l="1"/>
  <c r="E9" i="2"/>
  <c r="E29" i="17" l="1"/>
  <c r="E30" i="17" s="1"/>
  <c r="D30" i="17"/>
  <c r="E16" i="17"/>
  <c r="E19" i="17" s="1"/>
  <c r="D19" i="17"/>
  <c r="E20" i="2"/>
  <c r="E30" i="30"/>
  <c r="F20" i="30"/>
  <c r="E17" i="30"/>
  <c r="E20" i="30" s="1"/>
  <c r="E31" i="17" l="1"/>
  <c r="F14" i="32"/>
  <c r="E14" i="32"/>
  <c r="D14" i="32"/>
  <c r="G18" i="30"/>
  <c r="G11" i="30"/>
  <c r="G10" i="30"/>
  <c r="D20" i="30"/>
  <c r="P20" i="30"/>
  <c r="D31" i="30"/>
  <c r="F24" i="13"/>
  <c r="D24" i="13"/>
  <c r="F20" i="13"/>
  <c r="F25" i="13" s="1"/>
  <c r="G20" i="30" l="1"/>
  <c r="C31" i="30"/>
  <c r="E31" i="30" s="1"/>
  <c r="E32" i="30" s="1"/>
  <c r="B31" i="30"/>
  <c r="O20" i="30"/>
  <c r="N20" i="30"/>
  <c r="M20" i="30"/>
  <c r="L20" i="30"/>
  <c r="K20" i="30"/>
  <c r="J20" i="30"/>
  <c r="I20" i="30"/>
  <c r="H20" i="30"/>
  <c r="C20" i="30"/>
  <c r="B20" i="30"/>
  <c r="D53" i="28" l="1"/>
  <c r="F14" i="13"/>
  <c r="C30" i="17" l="1"/>
  <c r="B30" i="17"/>
  <c r="N19" i="17"/>
  <c r="M19" i="17"/>
  <c r="L19" i="17"/>
  <c r="K19" i="17"/>
  <c r="J19" i="17"/>
  <c r="I19" i="17"/>
  <c r="H19" i="17"/>
  <c r="G19" i="17"/>
  <c r="F19" i="17"/>
  <c r="C19" i="17"/>
  <c r="B19" i="17"/>
  <c r="G105" i="6" l="1"/>
  <c r="G13" i="29"/>
  <c r="G76" i="6"/>
  <c r="C31" i="1"/>
  <c r="F31" i="1"/>
  <c r="E31" i="1"/>
  <c r="B31" i="1"/>
  <c r="Y50" i="19" l="1"/>
  <c r="Z50" i="19"/>
  <c r="AD50" i="19"/>
  <c r="Y72" i="19"/>
  <c r="AB72" i="19"/>
  <c r="AD72" i="19"/>
  <c r="U38" i="19"/>
  <c r="U39" i="19"/>
  <c r="U50" i="19" s="1"/>
  <c r="U41" i="19"/>
  <c r="R50" i="19"/>
  <c r="S50" i="19"/>
  <c r="T50" i="19"/>
  <c r="U66" i="19"/>
  <c r="R72" i="19"/>
  <c r="T72" i="19"/>
  <c r="U72" i="19"/>
  <c r="G23" i="19"/>
  <c r="D51" i="19"/>
  <c r="E51" i="19"/>
  <c r="G51" i="19"/>
  <c r="H51" i="19"/>
  <c r="F13" i="16" l="1"/>
  <c r="D13" i="16"/>
  <c r="E29" i="12" l="1"/>
  <c r="H29" i="12"/>
  <c r="E17" i="8"/>
  <c r="G26" i="2" l="1"/>
  <c r="G20" i="2"/>
  <c r="G13" i="2"/>
  <c r="C17" i="8" l="1"/>
  <c r="D19" i="13" s="1"/>
  <c r="D20" i="13" s="1"/>
  <c r="D25" i="13" s="1"/>
  <c r="F25" i="16" l="1"/>
  <c r="E25" i="16"/>
  <c r="D25" i="16"/>
  <c r="G47" i="6"/>
  <c r="D16" i="28"/>
  <c r="D32" i="5"/>
  <c r="AJ22" i="19" l="1"/>
  <c r="AM14" i="19"/>
  <c r="AM13" i="19"/>
  <c r="AM12" i="19"/>
  <c r="AM11" i="19"/>
  <c r="AM10" i="19"/>
  <c r="AM9" i="19"/>
  <c r="AM8" i="19"/>
  <c r="AL22" i="19"/>
  <c r="AI22" i="19"/>
  <c r="AH22" i="19"/>
  <c r="AD23" i="19"/>
  <c r="Z23" i="19"/>
  <c r="Y23" i="19"/>
  <c r="R23" i="19"/>
  <c r="H23" i="19"/>
  <c r="E23" i="19"/>
  <c r="D23" i="19"/>
  <c r="AM22" i="19" l="1"/>
  <c r="N22" i="18"/>
  <c r="D17" i="5" l="1"/>
  <c r="N23" i="20" l="1"/>
  <c r="N21" i="18" l="1"/>
  <c r="N17" i="18"/>
  <c r="N16" i="18"/>
  <c r="N15" i="18"/>
  <c r="N14" i="18"/>
  <c r="N13" i="18"/>
  <c r="N12" i="18"/>
  <c r="N10" i="18"/>
  <c r="N24" i="18" s="1"/>
  <c r="N11" i="18"/>
  <c r="E24" i="18"/>
  <c r="D24" i="18"/>
  <c r="F24" i="18"/>
  <c r="G24" i="18"/>
  <c r="H24" i="18"/>
  <c r="I24" i="18"/>
  <c r="J24" i="18"/>
  <c r="K24" i="18"/>
  <c r="M24" i="18"/>
  <c r="I23" i="20" l="1"/>
  <c r="G30" i="6" l="1"/>
  <c r="E13" i="2"/>
  <c r="D9" i="13" s="1"/>
  <c r="D14" i="13" s="1"/>
  <c r="H25" i="13" s="1"/>
  <c r="L23" i="19"/>
  <c r="M23" i="19"/>
  <c r="AN16" i="19" l="1"/>
  <c r="N23" i="19"/>
</calcChain>
</file>

<file path=xl/sharedStrings.xml><?xml version="1.0" encoding="utf-8"?>
<sst xmlns="http://schemas.openxmlformats.org/spreadsheetml/2006/main" count="1346" uniqueCount="359">
  <si>
    <t>หมายเหตุประกอบงบแสดงฐานะการเงิน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</si>
  <si>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</si>
  <si>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</si>
  <si>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</si>
  <si>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</si>
  <si>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</si>
  <si>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รายได้</t>
  </si>
  <si>
    <t>เงินสะสม</t>
  </si>
  <si>
    <t>รวม</t>
  </si>
  <si>
    <t>หมายเหตุ 4  รายได้จากรัฐบาลค้างรับ</t>
  </si>
  <si>
    <t>หมายเหตุ 3  เงินสดและเงินฝากธนาคาร</t>
  </si>
  <si>
    <t>ลูกหนี้ค่าน้ำประปา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</si>
  <si>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</si>
  <si>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</si>
  <si>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</si>
  <si>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</si>
  <si>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</si>
  <si>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</si>
  <si>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ค่าตอบแทน</t>
  </si>
  <si>
    <t>บริหารงานทั่วไป</t>
  </si>
  <si>
    <t>รายจ่ายอื่น</t>
  </si>
  <si>
    <t>รายรับรับจริงสูงกว่ารายจ่าย</t>
  </si>
  <si>
    <t>หัก  25%  ของรายรับจริงสูงกว่ารายจ่ายจริง</t>
  </si>
  <si>
    <t>บวก  รับจริงสูงกว่ารายจ่ายจริงหลังหักเงินทุนสำรองเงินสะสม</t>
  </si>
  <si>
    <t>รายจ่ายค้างจ่าย</t>
  </si>
  <si>
    <t>หัก</t>
  </si>
  <si>
    <t>จ่ายขาดเงินสะสม</t>
  </si>
  <si>
    <t>งบแสดงฐานะการเงิน</t>
  </si>
  <si>
    <t>ทรัพย์สินตามงบทรัพย์สิน</t>
  </si>
  <si>
    <t>หมายเหตุ</t>
  </si>
  <si>
    <t>สินทรัพย์</t>
  </si>
  <si>
    <t xml:space="preserve">         สินทรัพย์หมุนเวียน</t>
  </si>
  <si>
    <t>เงินสดและเงินฝากธนาคาร</t>
  </si>
  <si>
    <t>รายได้จากรัฐบาลค้างรับ</t>
  </si>
  <si>
    <t xml:space="preserve">ลูกหนี้รายได้อื่นๆ </t>
  </si>
  <si>
    <t>ลูกหนี้เงินทุนโครงการเศรษฐกิจชุมชน</t>
  </si>
  <si>
    <t>รวมสินทรัพย์หมุนเวียน</t>
  </si>
  <si>
    <t>หนี้สิน</t>
  </si>
  <si>
    <t xml:space="preserve">         หนี้สินหมุนเวียน</t>
  </si>
  <si>
    <t>เงินรับฝาก</t>
  </si>
  <si>
    <t>รวมหนี้สินหมุนเวียน</t>
  </si>
  <si>
    <t xml:space="preserve">           เงินสะสม</t>
  </si>
  <si>
    <t xml:space="preserve">           เงินทุนสำรองเงินสะสม</t>
  </si>
  <si>
    <t>รวมหนี้สินและเงินสะสม</t>
  </si>
  <si>
    <t>งบประมาณ</t>
  </si>
  <si>
    <t xml:space="preserve">                     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</si>
  <si>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</si>
  <si>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</si>
  <si>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</si>
  <si>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</si>
  <si>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</si>
  <si>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องค์การบริหารส่วนตำบลมาบปลาเค้า</t>
  </si>
  <si>
    <t>-</t>
  </si>
  <si>
    <t>เงินอุดหนุนเฉพาะกิจ</t>
  </si>
  <si>
    <t>หมายเหตุ 2   งบทรัพย์สิน</t>
  </si>
  <si>
    <t>เคหะและชุมชน</t>
  </si>
  <si>
    <t>ไฟฟ้าและถนน</t>
  </si>
  <si>
    <t>ค่าที่ดินและสิ่งก่อสร้าง</t>
  </si>
  <si>
    <t>งบแสดงผลการดำเนินงานจ่ายเงินรายรับ</t>
  </si>
  <si>
    <t>ประมาณการ</t>
  </si>
  <si>
    <t>ภายใน</t>
  </si>
  <si>
    <t>การรักษา</t>
  </si>
  <si>
    <t>ความสงบ</t>
  </si>
  <si>
    <t>การศึกษา</t>
  </si>
  <si>
    <t>สาธารณสุข</t>
  </si>
  <si>
    <t>สังคมสงเคราะห์</t>
  </si>
  <si>
    <t>สร้างความ</t>
  </si>
  <si>
    <t>เข้มแข็งของ</t>
  </si>
  <si>
    <t>ชุมชน</t>
  </si>
  <si>
    <t>การศาสนา</t>
  </si>
  <si>
    <t>วัฒนธรรมและ</t>
  </si>
  <si>
    <t>นันทนาการ</t>
  </si>
  <si>
    <t>การเกษตร</t>
  </si>
  <si>
    <t>งบกลาง</t>
  </si>
  <si>
    <t>รายจ่าย</t>
  </si>
  <si>
    <t>เงินเดือน (ฝ่ายการเมือง)</t>
  </si>
  <si>
    <t>เงินเดือน (ฝ่ายประจำ)</t>
  </si>
  <si>
    <t>ค่าใช้สอย</t>
  </si>
  <si>
    <t>ค่าวัสดุ</t>
  </si>
  <si>
    <t>ค่าสาธารณูปโภค</t>
  </si>
  <si>
    <t>ค่าครุภัณฑ์ (หมายเหตุ 1)</t>
  </si>
  <si>
    <t>ค่าที่ดินและสิ่งก่อสร้าง (หมายเหตุ 2)</t>
  </si>
  <si>
    <t>เงินอุดหนุน</t>
  </si>
  <si>
    <t>รวมรายจ่าย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</si>
  <si>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</si>
  <si>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</si>
  <si>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</si>
  <si>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</si>
  <si>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</si>
  <si>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หมวดรายได้จากทรัพย์สิน</t>
  </si>
  <si>
    <t>หมวดภาษีจัดสรร</t>
  </si>
  <si>
    <t>หมวดเงินอุดหนุนทั่วไป</t>
  </si>
  <si>
    <t>รวมรายรับ</t>
  </si>
  <si>
    <t>รายรับสูงกว่ารายจ่าย</t>
  </si>
  <si>
    <t>หมวดรายได้จากทุน</t>
  </si>
  <si>
    <t>รายงานรายจ่ายในการดำเนินงานที่จ่ายจากเงินรายรับตามแผนงานรวม</t>
  </si>
  <si>
    <t>งบ</t>
  </si>
  <si>
    <t>วัฒนธรรม</t>
  </si>
  <si>
    <t>และนันทนาการ</t>
  </si>
  <si>
    <t>หมายเหตุ   ระบุเงินงบประมาณหรือเงินอุดหนุนระบุวัคถุประสงค์/เฉพาะกิจ</t>
  </si>
  <si>
    <t>รายงานรายจ่ายในการดำเนินงานที่จ่ายจากเงินรายรับตามแผนงาน  บริหารทั่วไป</t>
  </si>
  <si>
    <t>งานบริหารทั่วไป</t>
  </si>
  <si>
    <t>งานวางแผนสถิติ</t>
  </si>
  <si>
    <t>และวิชาการ</t>
  </si>
  <si>
    <t>งานบริหารงานคลัง</t>
  </si>
  <si>
    <t>เกี่ยวกับการรักษา</t>
  </si>
  <si>
    <t>ความสงบภายใน</t>
  </si>
  <si>
    <t>งานเทศกิจ</t>
  </si>
  <si>
    <t>งานป้องกันฝ่าย</t>
  </si>
  <si>
    <t>พลเรือนและระงับ</t>
  </si>
  <si>
    <t>อัคคีภัย</t>
  </si>
  <si>
    <t>งานส่งเสริมการเกษตร</t>
  </si>
  <si>
    <t>งานอนุรักษ์แหล่งน้ำ</t>
  </si>
  <si>
    <t>และป่าไม้</t>
  </si>
  <si>
    <t>เกี่ยวกับสังคม</t>
  </si>
  <si>
    <t>สงเคราะห์</t>
  </si>
  <si>
    <t>งานสวัสดิการสังคม</t>
  </si>
  <si>
    <t>และสังคมสงเคราะห์</t>
  </si>
  <si>
    <t>รายงานรายจ่ายในการดำเนินงานที่จ่ายจากเงินรายรับตามแผนงาน  สังคมสงเคราะห์</t>
  </si>
  <si>
    <t>รายงานรายจ่ายในการดำเนินงานที่จ่ายจากเงินรายรับตามแผนงาน การเกษตร</t>
  </si>
  <si>
    <t>รายงานรายจ่ายในการดำเนินงานที่จ่ายจากเงินรายรับตามแผนงาน งบกลาง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</si>
  <si>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</si>
  <si>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</si>
  <si>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เกี่ยวกับสร้างความ</t>
  </si>
  <si>
    <t>เข้มแข็งของชุมชน</t>
  </si>
  <si>
    <t>งานส่งเสริมและ</t>
  </si>
  <si>
    <t>สนับสนุนความ</t>
  </si>
  <si>
    <t>เกี่ยวกับการศึกษา</t>
  </si>
  <si>
    <t>งานระดับ</t>
  </si>
  <si>
    <t>งานระดับก่อน</t>
  </si>
  <si>
    <t>วัยเรียนและ</t>
  </si>
  <si>
    <t>ประถมศึกษา</t>
  </si>
  <si>
    <t>มัธยมศึกษา</t>
  </si>
  <si>
    <t>งานศึกษาไม่</t>
  </si>
  <si>
    <t>กำหนดระดับ</t>
  </si>
  <si>
    <t>รายงานรายจ่ายในการดำเนินงานที่จ่ายจากเงินรายรับตามแผนงาน การศึกษา</t>
  </si>
  <si>
    <t>รายงานรายจ่ายในการดำเนินงานที่จ่ายจากเงินรายรับตามแผนงาน สาธารณสุข</t>
  </si>
  <si>
    <t>เกี่ยวกับสาธารณสุข</t>
  </si>
  <si>
    <t>งานโรงพยาบาล</t>
  </si>
  <si>
    <t>งานบริการ</t>
  </si>
  <si>
    <t>สาธารณสุขและ</t>
  </si>
  <si>
    <t>งานสาธารณสุขอื่นๆ</t>
  </si>
  <si>
    <t>เงินศูนย์บริการ</t>
  </si>
  <si>
    <t>รายงานรายจ่ายในการดำเนินงานที่จ่ายจากเงินรายรับตามแผนงาน ศาสนาวัฒนธรรมและนันทนาการ</t>
  </si>
  <si>
    <t>เกี่ยวกับศาสนา</t>
  </si>
  <si>
    <t>งานกีฬาและ</t>
  </si>
  <si>
    <t>งานศาสนาและ</t>
  </si>
  <si>
    <t>วัฒนธรรมท้องถิ่น</t>
  </si>
  <si>
    <t>งานวิชาการ</t>
  </si>
  <si>
    <t>วางแผนและ</t>
  </si>
  <si>
    <t>ส่งเสริม</t>
  </si>
  <si>
    <t>การท่องเที่ยว</t>
  </si>
  <si>
    <t>รายงานรายจ่ายในการดำเนินงานที่จ่ายจากเงินรายรับตามแผนงาน เคหะและชุมชน</t>
  </si>
  <si>
    <t>เกี่ยวกับ</t>
  </si>
  <si>
    <t>งานไฟฟ้าถนน</t>
  </si>
  <si>
    <t>สวนสาธารณะ</t>
  </si>
  <si>
    <t>งานกำจัดขยะ</t>
  </si>
  <si>
    <t>มูลฝอยและ</t>
  </si>
  <si>
    <t>สิ่งปฎิกูล</t>
  </si>
  <si>
    <t>งบแสดงผลการดำเนินงานจ่ายเงินรายรับและเงินสะสม</t>
  </si>
  <si>
    <t>และ</t>
  </si>
  <si>
    <t>บริหารงาน</t>
  </si>
  <si>
    <t>ทั่วไป</t>
  </si>
  <si>
    <t>งบแสดงผลการดำเนินงานจ่ายเงินรายรับ และเงินสะสม</t>
  </si>
  <si>
    <t>งบบุคลากร</t>
  </si>
  <si>
    <t>ค่าครุภัณฑ์</t>
  </si>
  <si>
    <t>งบดำเนินงาน</t>
  </si>
  <si>
    <t>งบลงทุน</t>
  </si>
  <si>
    <t>งบรายจ่ายอื่น</t>
  </si>
  <si>
    <t>งบเงินอุดหนุน</t>
  </si>
  <si>
    <t>ข้อมูลทั่วไป</t>
  </si>
  <si>
    <t>หมายเหตุ  1  สรุปนโยบายการบัญชีที่สำคัญ</t>
  </si>
  <si>
    <t>1.1 หลักเกณฑ์ในการจัดทำงบแสดงฐานะการเงิน</t>
  </si>
  <si>
    <t>ประกาศกระทรวงมหาดไทย เรื่อง หลักเกณฑ์และวิธีปฏิบัติการบันทึกบัญชี การจัดทำทะเบียนและรายงานการเงิน</t>
  </si>
  <si>
    <t xml:space="preserve">     การบันทึกบัญชีเพื่อจัดทำงบแสดงฐานะการเงินเป็นไปตามเกณฑ์เงินสดและเกณฑ์คงค้างตาม</t>
  </si>
  <si>
    <t>"</t>
  </si>
  <si>
    <t>ดำเนินงาน</t>
  </si>
  <si>
    <t>บุคลากร</t>
  </si>
  <si>
    <t>เงินเดือน(ฝ่ายประจำ)</t>
  </si>
  <si>
    <t>ลงทุน</t>
  </si>
  <si>
    <t>หมายเหตุ   ระบุเงินงบประมาณหรือเงินอุดหนุนระบุวัตถุประสงค์/เฉพาะกิจ</t>
  </si>
  <si>
    <t xml:space="preserve">               เงินประกันสัญญา</t>
  </si>
  <si>
    <t xml:space="preserve">               เงินค่าตอบแทนการตรวจแบบแปลนก่อสร้าง</t>
  </si>
  <si>
    <t xml:space="preserve">               เงินทุนโครงการเศรษฐกิจชุมชน </t>
  </si>
  <si>
    <t xml:space="preserve">               - เบื้ยยังชีพคนชรา</t>
  </si>
  <si>
    <t xml:space="preserve">               เงินอุดหนุนทั่วไปกำหนดวัตถุประสงค์</t>
  </si>
  <si>
    <t xml:space="preserve"> เงินเดือน </t>
  </si>
  <si>
    <t xml:space="preserve"> ค่าตอบแทน</t>
  </si>
  <si>
    <t xml:space="preserve"> ค่าใช้สอย</t>
  </si>
  <si>
    <t>วัสดุ</t>
  </si>
  <si>
    <t>สังคม</t>
  </si>
  <si>
    <t xml:space="preserve"> วัสดุ</t>
  </si>
  <si>
    <t xml:space="preserve"> เงินอุดหนุน</t>
  </si>
  <si>
    <t>1. ลูกหนี้รายได้อื่นๆ</t>
  </si>
  <si>
    <t>เงินที่มีผู้อุทิศให้</t>
  </si>
  <si>
    <t>ลูกหนี้เงินยืมเงินสะสม</t>
  </si>
  <si>
    <t>รายจ่ายผลัดส่งใบสำคัญ</t>
  </si>
  <si>
    <t>หมายเหตุ 5  ลูกหนี้รายได้อื่นๆ</t>
  </si>
  <si>
    <t>ชื่อ-สกุล</t>
  </si>
  <si>
    <t>โครงการที่ยืม</t>
  </si>
  <si>
    <t xml:space="preserve"> นางสาวสุชาดา     แย้มน้อย</t>
  </si>
  <si>
    <t xml:space="preserve"> นางบุญเยี่ยม       จันทร์สุข</t>
  </si>
  <si>
    <t xml:space="preserve"> นายเอนก           เฉียบแหลม</t>
  </si>
  <si>
    <t xml:space="preserve"> นางลัดดา           ส้มเพชร</t>
  </si>
  <si>
    <t xml:space="preserve"> นางฉลอง           พุ่มดารา</t>
  </si>
  <si>
    <t xml:space="preserve"> นายธนู             เข็มกลัด</t>
  </si>
  <si>
    <t xml:space="preserve">  กลุ่มชาวนาชาวไร่ หมู่ที่ 5</t>
  </si>
  <si>
    <t xml:space="preserve">  กลุ่มชาวนายั่งยืน หมู่ที่ 8</t>
  </si>
  <si>
    <t xml:space="preserve">  กลุ่มเลี้ยงสัตว์ หมู่ที่ 1</t>
  </si>
  <si>
    <t xml:space="preserve">  กลุ่มเลี้ยงสัตว์ หมู่ที่ 2</t>
  </si>
  <si>
    <t xml:space="preserve">  กลุ่มปศุสัตว์ก้าวหน้า หมู่ที่ 3</t>
  </si>
  <si>
    <t xml:space="preserve">  กลุ่มชาวนาชาวไร่ หมู่ที่ 11</t>
  </si>
  <si>
    <t>หมายเหตุ  7  ลูกหนี้เงินยืมเงินสะสม</t>
  </si>
  <si>
    <t xml:space="preserve">  นายชาญชัย        ทองคล้ำ</t>
  </si>
  <si>
    <t>หมายเหตุ  8  รายจ่ายค้างจ่าย</t>
  </si>
  <si>
    <t>หมายเหตุ  9  เงินรับฝาก</t>
  </si>
  <si>
    <t>หมายเหตุ  10  เงินสะสม</t>
  </si>
  <si>
    <t xml:space="preserve">        (เงินทุนสำรองเงินสะสม)</t>
  </si>
  <si>
    <t>2. รายได้จากรัฐบาลค้างรับ</t>
  </si>
  <si>
    <t>3. เงินสะสมที่สามารถนำไปใช้ได้</t>
  </si>
  <si>
    <t>เบี้ยยังชีพคนพิการ</t>
  </si>
  <si>
    <t>รายละเอียดแนบท้าย หมายเหตุ  10  เงินสะสม</t>
  </si>
  <si>
    <t>ขององค์กรปกครองส่วนท้องถิ่น เมื่อวันที่  20 มีนาคม 2558  และที่แก้ไขเพิ่มเติมตามหนังสือกรมส่งเสริมการ</t>
  </si>
  <si>
    <t xml:space="preserve">1.2 ทรัพย์สินตามงบทรัพย์สิน  ประกอบด้วยอสังหาริมทรัพย์ และสังหาริมทรัพย์ แสดงในราคาทุน </t>
  </si>
  <si>
    <t>ณ วันที่ได้มาโดยไม่มีการคำนวณค่าเสื่อมราคา</t>
  </si>
  <si>
    <t>ข้อมูลทั่วไปตำบลมาบปลาเค้า</t>
  </si>
  <si>
    <t xml:space="preserve">องค์การบริหารส่วนตำบลมาบปลาเค้า ตั้งอยู่ที่หมู่ 8 บ้านนาขึงหนึง ตำบลมาบปลาเค้า  อำเภอท่ายาง </t>
  </si>
  <si>
    <t xml:space="preserve">   กลุ่มชาวนา หมู่ที่ 10</t>
  </si>
  <si>
    <t xml:space="preserve">   กลุ่มชาวนา หมู่ที่ 7 </t>
  </si>
  <si>
    <t xml:space="preserve"> นายบุญทิ้ง         บุญแต่ง</t>
  </si>
  <si>
    <t>(795,000.00)</t>
  </si>
  <si>
    <t>รับเงินคืนค่าวัสดุ อาหารเสริม(นม)</t>
  </si>
  <si>
    <t>เงินเหลือจ่ายจากรายจ่ายค้างจ่าย</t>
  </si>
  <si>
    <t>รับเงินคืนค่าอาหารกลางวัน</t>
  </si>
  <si>
    <t>รับเงินคืนค่าเงินอุดหนุน</t>
  </si>
  <si>
    <t>รับเงินคืนค่าเบี้ยยังชีพผู้สูงอายุ</t>
  </si>
  <si>
    <t>ค่าก่อสร้าง</t>
  </si>
  <si>
    <t>โครงการฝังท่อพร้อมขยายถนนคอนกรีตเสริมเหล็กพร้อมบ่อพัก</t>
  </si>
  <si>
    <t>สิ่งสาธารณูปโภค</t>
  </si>
  <si>
    <t>หมู่ 4 บ้านใหม่ ต.มาบปลาเค้า อ.ท่ายาง จ.เพชรบุรี</t>
  </si>
  <si>
    <t>โครงการปรับปรุงถนนคอนกรีตเสริมเหล็ก หมู่ 8 บ้านนาขึงหนัง</t>
  </si>
  <si>
    <t>สิ่งสาธารณูปการ</t>
  </si>
  <si>
    <t>ต.มาบปลาเค้า อ.ท่ายาง จ.เพชรบุรี</t>
  </si>
  <si>
    <t xml:space="preserve">               ค่ารักษาพยาบาล</t>
  </si>
  <si>
    <t xml:space="preserve"> ค่าถมดิน</t>
  </si>
  <si>
    <t xml:space="preserve"> ค่าก่อสร้างสิ่งสาธารณูปการ</t>
  </si>
  <si>
    <t xml:space="preserve"> ปรับปรุงเหมืองส่งน้ำดินให้เป็นเหมืองคอนกรีตเสริมเหล็กรูปตัวยู</t>
  </si>
  <si>
    <t xml:space="preserve"> หมู่ 11บ้านตาลกงสามัคคี ต.มาบปลาเค้า อ.ท่ายาง จ.เพชรบุรี</t>
  </si>
  <si>
    <t xml:space="preserve"> บ้านนาขึงหนัง ต.มาบปลาเค้า อ.ท่ายาง จ.เพชรบุรี</t>
  </si>
  <si>
    <t xml:space="preserve"> ปรับพื้นที่ดินองค์การบริหารส่วนตำบลมาบปลาเค้า หมู่ที่ 8 </t>
  </si>
  <si>
    <t>ปี 2561</t>
  </si>
  <si>
    <t>2561</t>
  </si>
  <si>
    <t>หมายเหตุ  6  ลูกหนี้เงินทุนโครงการเศรษฐกิจชุมชน</t>
  </si>
  <si>
    <t xml:space="preserve"> เบี้ยยังชีพผู้พิการ ปีงบประมาณ 2560</t>
  </si>
  <si>
    <t>คำอธิบาย</t>
  </si>
  <si>
    <t xml:space="preserve">            1.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ให้แสดงทรัพย์สินที่เป็น</t>
  </si>
  <si>
    <t>กรรมสิทธิ์ขององค์กรปกครองส่วนท้องถิ่นและองค์กรปกครองส่วนท้องถิ่นใช้ประโยชน์โดยตรง รวมทั้งทรัพย์สินที่ให้ยืมหรือเช่า ยกเว้นทรัพย์สิน</t>
  </si>
  <si>
    <t>ที่จัดไว้เพื่อเป็นการให้บริการสาธารณะ เช่น ถนน สะพาน ลานกีฬา เป็นต้น</t>
  </si>
  <si>
    <t xml:space="preserve">       2. ทรัพย์สินที่ได้มาจากแหล่งเงินกู้ ให้แสดงทรัพย์สินทุกประเภท</t>
  </si>
  <si>
    <t>ปกครองท้องถิ่น ที่ มท 0808.4/ว 2299  ลงวันที่ 2 พฤศจิกายน 2559 และที่แก้ไขเพิ่มเติมตามหนังสือกรมส่งเสริม</t>
  </si>
  <si>
    <t xml:space="preserve">การปกครองท้องถิ่น ที่ มท 0808.4/ว 2231 ลงวันที่  7 สิงหาคม 2561 </t>
  </si>
  <si>
    <t>ปี 2562</t>
  </si>
  <si>
    <t>ณ วันที่  30  กันยายน  2562</t>
  </si>
  <si>
    <t>สำหรับปี  สิ้นสุดวันที่  30  กันยายน  2562</t>
  </si>
  <si>
    <t>2562</t>
  </si>
  <si>
    <t>โครงการก่อสร้างถนนคอนกรีตเสริมเหล็กหมู่ 1</t>
  </si>
  <si>
    <t xml:space="preserve"> บ้านมาบปลาเค้า ต.มาบปลาเค้า อ.ท่ายาง จ.เพชรบุรี</t>
  </si>
  <si>
    <t>โครงการก่อสร้างถนนคอนกรีตเสริมเหล็กหมู่ 4</t>
  </si>
  <si>
    <t xml:space="preserve">งบประมาณ </t>
  </si>
  <si>
    <t>ค่าก่อสร้างสิ่งสาธารณูปการ</t>
  </si>
  <si>
    <t>โครงการขยายเขตไฟฟ้าหมู่ 8 บ้านนาขึงหนัง ต.มาบปลาเค้า</t>
  </si>
  <si>
    <t>อ.ท่ายาง จ.เพชรบุรี</t>
  </si>
  <si>
    <t>โครงการขยายเขตไฟฟ้าหมู่ 11 บ้านตาลกงสามัคคี  ต.มาบปลาเค้า</t>
  </si>
  <si>
    <t>โครงการปรับปรุงอาคารสำนักงานและห้องน้ำ สำนักงานองค์การ</t>
  </si>
  <si>
    <t>บริหารส่วนตำบลมาบปลาเค้า</t>
  </si>
  <si>
    <t>ปรับปรุงถนนผิวจราจรลูกรังให้เป็นผิวจราจรคอนกรีตเสริมเหล็ก</t>
  </si>
  <si>
    <t>หมู่ 10 บ้านหัวเขาสามัคคี ต.มาบปลาเค้า อ.ท่ายาง จ.เพชรบุรี</t>
  </si>
  <si>
    <t xml:space="preserve">โครงการติดตั้งตะแกรงเหล็กกันนกระบบประปาหมู่บ้าน หมู่ 8 </t>
  </si>
  <si>
    <t>ต.มาบปลาเค้า  อ.ท่ายาง  จ.เพชรบุรี</t>
  </si>
  <si>
    <t>โครงการขยายเขตไฟฟ้าหมู่ 6 บ้านตาลกง  ต.มาบปลาเค้า</t>
  </si>
  <si>
    <t>- 2 -</t>
  </si>
  <si>
    <t xml:space="preserve">               โครงการปรับสภาพแวดล้อม</t>
  </si>
  <si>
    <t>เงินสะสม  1  ตุลาคม  2561</t>
  </si>
  <si>
    <t>เงินสะสม  30  กันยายน  2562</t>
  </si>
  <si>
    <t>เงินสะสม  30  กันยายน  2562  ประกอบด้วย</t>
  </si>
  <si>
    <t>(105,600.00)</t>
  </si>
  <si>
    <t xml:space="preserve">    ปี 2562</t>
  </si>
  <si>
    <t xml:space="preserve">   ปี 2561</t>
  </si>
  <si>
    <t>ตั้งแต่วันที่ 1  ตุลาคม  2561  ถึงวันที่  30  กันยายน  2562</t>
  </si>
  <si>
    <t>เฉพาะกิจ</t>
  </si>
  <si>
    <t>สำหรับปี สิ้นสุดวันที่  30  กันยายน  2562</t>
  </si>
  <si>
    <t>จังหวัดเพชรบุรี มีพื้นที่  16.44 ตารางกิโลเมตร หรือ  10,277 ไร่ มีประชากรทั้งสิ้น  4,010 คน มีหมู่บ้านทั้งหมด</t>
  </si>
  <si>
    <t>ค่าเบี้ยยังชีพผู้สูงอายุ</t>
  </si>
  <si>
    <t>ตั้งแต่วันที่  1  ตุลาคม  2560  ถึงวันที่  30  กันยายน  2562</t>
  </si>
  <si>
    <t>ตั้งแต่วันที่  1  ตุลาคม  2561  ถึงวันที่  30  กันยายน  2562</t>
  </si>
  <si>
    <t>ตั้งแต่วันที่  1  ตุลาคม  2561   ถึงวันที่  30  กันยายน  2562</t>
  </si>
  <si>
    <t>ที่ดิน</t>
  </si>
  <si>
    <t xml:space="preserve">     ที่ดินที่มีกรรมสิทธิ์</t>
  </si>
  <si>
    <t>สิ่งปลูกสร้าง</t>
  </si>
  <si>
    <t xml:space="preserve">      สิ่งปลูกสร้าง</t>
  </si>
  <si>
    <t>สินทรัพย์โครงสร้างพื้นฐาน</t>
  </si>
  <si>
    <t xml:space="preserve">     สินทรัพย์โครงสร้างพื้นฐานอื่น</t>
  </si>
  <si>
    <t>ครุภัณฑ์</t>
  </si>
  <si>
    <t xml:space="preserve">     ครุภัณฑ์สำรวจ</t>
  </si>
  <si>
    <t xml:space="preserve">     ครุภัณฑ์อื่น</t>
  </si>
  <si>
    <t xml:space="preserve">     ครุภัณฑ์โฆษณาและเผยแพร่</t>
  </si>
  <si>
    <t xml:space="preserve">     ครุภัณฑ์การศึกษา</t>
  </si>
  <si>
    <t xml:space="preserve">     ครุภัณฑ์เครื่องดับเพลิง</t>
  </si>
  <si>
    <t xml:space="preserve">     ครุภัณฑ์ไฟฟ้าและวิทยุ</t>
  </si>
  <si>
    <t xml:space="preserve">     ครุภัณฑ์งานบ้านงานครัว</t>
  </si>
  <si>
    <t xml:space="preserve">     ครุภัณฑ์สำนักงาน</t>
  </si>
  <si>
    <t xml:space="preserve">     ครุภัณฑ์โรงงาน</t>
  </si>
  <si>
    <t xml:space="preserve">     ครุภัณฑ์ก่อสร้าง</t>
  </si>
  <si>
    <t xml:space="preserve">     ครุภัณฑ์การเกษตร</t>
  </si>
  <si>
    <t xml:space="preserve">     ครุภัณฑ์คอมพิวเตอร์</t>
  </si>
  <si>
    <t xml:space="preserve">     ครุภัณฑ์กีฬา</t>
  </si>
  <si>
    <t xml:space="preserve">     ครุภัณฑ์ยานพาหนะและขนส่ง</t>
  </si>
  <si>
    <t>รายการปรับปรุงยอดเงินสะสม</t>
  </si>
  <si>
    <t>รับเงินคืนเงินอุดหนุนค่าอาหารกลางวัน</t>
  </si>
  <si>
    <t>รับเงินคืนเงินค่าใช้สอย(ค่าธรรมเนียมรังวัดที่ดิน)</t>
  </si>
  <si>
    <t>(2,000.16)</t>
  </si>
  <si>
    <t>1.3 ลูกหนี้ค่าภาษี</t>
  </si>
  <si>
    <t xml:space="preserve">     ลูกหนี้ค่าภาษีบำรุงท้องที่ แสดงมูลค่าจำนวน  100% ของจำนวนที่เรียกเก็บ</t>
  </si>
  <si>
    <t xml:space="preserve">1.4 ในปีงบประมาณ 2562 มีการเปลี่ยนแปลงทุนสำรองเงินสะสมจากร้อยละ 25 เป็นร้อยละ 15 </t>
  </si>
  <si>
    <t>ตามระเบียบกระทรวงมหาดไทยว่าด้วยการรับเงิน การเบิกจ่ายเงิน การฝากเงิน การเก็บรักษาเงิน และการตรวจเงิน</t>
  </si>
  <si>
    <t>ขององค์กรปกครองส่วนท้องถิ่น พ.ศ.2475 แก้ไขเพิ่มเติม (ฉบับที่ 4) พ.ศ. 2561 หมวด 8 เงินสะสมข้อ 87 ที่กำหนดว่า</t>
  </si>
  <si>
    <t>ทุกวันสิ้นปีงบประมาณ เมื่อองค์กรปกครองส่วนท้องถิ่นได้ปิดบัญชีรายรับรายจ่ายแล้ว ให้กันยอดเงินสะสมประจำปี</t>
  </si>
  <si>
    <t>ไว้ร้อยละสิบห้าของทุกปี เพื่อเป็นทุนสำรองเงินสะสม ทั้งนี้ ตามหมายเหตุประกอบงบแสดงฐานะการเงินหมายเหตุ 8</t>
  </si>
  <si>
    <t>11 หมู่บ้าน จัดเป็นองค์การบริหารส่วนตำบลขนาดกลาง ซึ่งมีรายได้ไม่รวมเงินอุดหนุนทั่วไป และระบุวัตถุประสงค์</t>
  </si>
  <si>
    <t>จำนวนเงิน 17,162,801.35 บาท</t>
  </si>
  <si>
    <t>ประเภทออมทรัพย์</t>
  </si>
  <si>
    <t>ประเภทประจำ</t>
  </si>
  <si>
    <t>ประเภทเผื่อเรียก</t>
  </si>
  <si>
    <t>เลขที่ 704-1-27962-6</t>
  </si>
  <si>
    <t>เลขที่ 704-2-10660-1</t>
  </si>
  <si>
    <t>เลขที่ 204-2-23109-3</t>
  </si>
  <si>
    <t>เลขที่ 204-2-27738-4</t>
  </si>
  <si>
    <t>เลขที่ 204-4-16400-8</t>
  </si>
  <si>
    <t>เลขที่ 020179910680</t>
  </si>
  <si>
    <t xml:space="preserve">เงินฝากธนาคาร  กรุงไทย </t>
  </si>
  <si>
    <t xml:space="preserve">เงินฝากธนาคาร กรุงไทย </t>
  </si>
  <si>
    <t xml:space="preserve">เงินฝากธนาคาร  ธกส.      </t>
  </si>
  <si>
    <t xml:space="preserve">เงินฝากธนาคาร  ธกส.     </t>
  </si>
  <si>
    <t xml:space="preserve">เงินฝากธนาคารออมสิน </t>
  </si>
  <si>
    <t xml:space="preserve">โครงการถนนคอนกรีตเสริมเหล็กหมู่ 3 บ้านมาบปลาเค้า </t>
  </si>
  <si>
    <t xml:space="preserve">          รวมเงินสะสม</t>
  </si>
  <si>
    <t xml:space="preserve"> น.ส.บุษริน          บริบูรณ์</t>
  </si>
  <si>
    <t>รวมจ่ายจาก</t>
  </si>
  <si>
    <t>เงินงบ</t>
  </si>
  <si>
    <t>ประมาณ</t>
  </si>
  <si>
    <t xml:space="preserve">ค่าครุภัณฑ์ </t>
  </si>
  <si>
    <r>
      <t xml:space="preserve">             </t>
    </r>
    <r>
      <rPr>
        <sz val="16"/>
        <rFont val="TH SarabunPSK"/>
        <family val="2"/>
      </rPr>
      <t xml:space="preserve">  ภาษีหัก ณ ที่จ่าย</t>
    </r>
  </si>
  <si>
    <t>รายการ</t>
  </si>
  <si>
    <t>รวมจ่ายจากเงิน</t>
  </si>
  <si>
    <t>อุดหนุนระบุวัตถุ</t>
  </si>
  <si>
    <t>ประสงค์/เฉพาะกิจ</t>
  </si>
  <si>
    <t>โครงการถนนคอนกรีตเสริมเหล็กหมู่ 3 บ้านมาบปลาเค้า ต.มาบปลาเค้า</t>
  </si>
  <si>
    <t>หมายเหตุประกอบงบแสดงฐานะการเงินเป็นส่วนหนึ่งของรายงานการเงินนี้</t>
  </si>
  <si>
    <t xml:space="preserve">               โครงการปลอดภัยร่วมใจ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</si>
</sst>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u/>
      <sz val="11"/>
      <color theme="1"/>
      <name val="TH SarabunPSK"/>
      <family val="2"/>
    </font>
    <font>
      <sz val="10"/>
      <color theme="1"/>
      <name val="TH SarabunPSK"/>
      <family val="2"/>
      <charset val="222"/>
    </font>
    <font>
      <sz val="10"/>
      <color theme="1"/>
      <name val="TH SarabunIT๙"/>
      <family val="2"/>
      <charset val="222"/>
    </font>
    <font>
      <u/>
      <sz val="10"/>
      <color theme="1"/>
      <name val="TH SarabunPSK"/>
      <family val="2"/>
      <charset val="222"/>
    </font>
    <font>
      <sz val="10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b/>
      <sz val="12"/>
      <color theme="1"/>
      <name val="TH SarabunPSK"/>
      <family val="2"/>
    </font>
    <font>
      <i/>
      <u/>
      <sz val="12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3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/>
    <xf numFmtId="0" fontId="4" fillId="0" borderId="0" xfId="0" applyFont="1"/>
    <xf numFmtId="0" fontId="4" fillId="0" borderId="11" xfId="0" applyFont="1" applyBorder="1"/>
    <xf numFmtId="0" fontId="6" fillId="0" borderId="0" xfId="0" applyFont="1"/>
    <xf numFmtId="0" fontId="6" fillId="0" borderId="17" xfId="0" applyFont="1" applyBorder="1"/>
    <xf numFmtId="0" fontId="6" fillId="0" borderId="0" xfId="0" applyFont="1" applyBorder="1"/>
    <xf numFmtId="0" fontId="6" fillId="0" borderId="20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3" xfId="0" applyFont="1" applyBorder="1"/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0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7" xfId="0" applyFont="1" applyBorder="1"/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14" xfId="1" applyFont="1" applyBorder="1"/>
    <xf numFmtId="43" fontId="6" fillId="0" borderId="0" xfId="1" applyFont="1" applyBorder="1"/>
    <xf numFmtId="43" fontId="6" fillId="0" borderId="0" xfId="1" applyFont="1" applyBorder="1" applyAlignment="1">
      <alignment horizontal="center"/>
    </xf>
    <xf numFmtId="43" fontId="6" fillId="0" borderId="2" xfId="1" applyNumberFormat="1" applyFont="1" applyBorder="1" applyAlignment="1">
      <alignment horizontal="center"/>
    </xf>
    <xf numFmtId="43" fontId="6" fillId="0" borderId="3" xfId="1" applyNumberFormat="1" applyFont="1" applyBorder="1" applyAlignment="1">
      <alignment horizontal="center"/>
    </xf>
    <xf numFmtId="43" fontId="6" fillId="0" borderId="11" xfId="1" applyNumberFormat="1" applyFont="1" applyBorder="1"/>
    <xf numFmtId="43" fontId="6" fillId="0" borderId="3" xfId="1" applyNumberFormat="1" applyFont="1" applyBorder="1"/>
    <xf numFmtId="43" fontId="6" fillId="0" borderId="14" xfId="1" applyNumberFormat="1" applyFont="1" applyBorder="1"/>
    <xf numFmtId="43" fontId="6" fillId="0" borderId="0" xfId="1" applyNumberFormat="1" applyFont="1"/>
    <xf numFmtId="43" fontId="6" fillId="0" borderId="11" xfId="1" applyNumberFormat="1" applyFont="1" applyBorder="1" applyAlignment="1">
      <alignment horizontal="center"/>
    </xf>
    <xf numFmtId="43" fontId="6" fillId="0" borderId="0" xfId="1" applyNumberFormat="1" applyFont="1" applyBorder="1"/>
    <xf numFmtId="43" fontId="6" fillId="0" borderId="0" xfId="1" applyNumberFormat="1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43" fontId="6" fillId="0" borderId="15" xfId="1" applyFont="1" applyBorder="1" applyAlignment="1">
      <alignment horizontal="center"/>
    </xf>
    <xf numFmtId="43" fontId="6" fillId="0" borderId="15" xfId="1" applyFont="1" applyBorder="1"/>
    <xf numFmtId="0" fontId="6" fillId="0" borderId="14" xfId="0" applyFont="1" applyBorder="1" applyAlignment="1">
      <alignment horizontal="center"/>
    </xf>
    <xf numFmtId="43" fontId="6" fillId="0" borderId="11" xfId="0" applyNumberFormat="1" applyFont="1" applyBorder="1"/>
    <xf numFmtId="43" fontId="6" fillId="0" borderId="14" xfId="0" applyNumberFormat="1" applyFont="1" applyBorder="1"/>
    <xf numFmtId="43" fontId="6" fillId="0" borderId="1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11" xfId="1" applyFont="1" applyBorder="1"/>
    <xf numFmtId="43" fontId="6" fillId="0" borderId="20" xfId="0" applyNumberFormat="1" applyFont="1" applyBorder="1"/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3" xfId="1" applyFont="1" applyBorder="1"/>
    <xf numFmtId="43" fontId="6" fillId="0" borderId="11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43" fontId="6" fillId="0" borderId="8" xfId="1" applyFont="1" applyBorder="1"/>
    <xf numFmtId="43" fontId="6" fillId="0" borderId="7" xfId="1" applyFont="1" applyBorder="1" applyAlignment="1">
      <alignment horizontal="center"/>
    </xf>
    <xf numFmtId="43" fontId="6" fillId="0" borderId="20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9" xfId="1" applyFont="1" applyBorder="1"/>
    <xf numFmtId="43" fontId="6" fillId="0" borderId="21" xfId="0" applyNumberFormat="1" applyFont="1" applyBorder="1" applyAlignment="1"/>
    <xf numFmtId="43" fontId="6" fillId="0" borderId="8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0" fontId="9" fillId="0" borderId="0" xfId="0" applyFont="1"/>
    <xf numFmtId="43" fontId="9" fillId="0" borderId="0" xfId="1" applyFont="1" applyAlignment="1">
      <alignment horizontal="right"/>
    </xf>
    <xf numFmtId="43" fontId="9" fillId="0" borderId="11" xfId="1" applyFont="1" applyBorder="1"/>
    <xf numFmtId="43" fontId="9" fillId="0" borderId="1" xfId="1" applyFont="1" applyBorder="1"/>
    <xf numFmtId="43" fontId="9" fillId="0" borderId="1" xfId="1" applyNumberFormat="1" applyFont="1" applyBorder="1"/>
    <xf numFmtId="43" fontId="9" fillId="0" borderId="0" xfId="1" applyNumberFormat="1" applyFont="1"/>
    <xf numFmtId="43" fontId="9" fillId="0" borderId="0" xfId="1" applyFont="1"/>
    <xf numFmtId="43" fontId="9" fillId="0" borderId="14" xfId="1" applyFont="1" applyBorder="1"/>
    <xf numFmtId="43" fontId="6" fillId="0" borderId="1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0" borderId="0" xfId="1" applyFont="1" applyBorder="1"/>
    <xf numFmtId="43" fontId="4" fillId="0" borderId="14" xfId="0" applyNumberFormat="1" applyFont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0" fontId="9" fillId="0" borderId="11" xfId="0" applyFont="1" applyBorder="1" applyAlignment="1">
      <alignment horizontal="center"/>
    </xf>
    <xf numFmtId="43" fontId="9" fillId="0" borderId="11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16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43" fontId="9" fillId="0" borderId="15" xfId="1" applyFont="1" applyBorder="1" applyAlignment="1">
      <alignment horizontal="center"/>
    </xf>
    <xf numFmtId="43" fontId="4" fillId="0" borderId="11" xfId="0" applyNumberFormat="1" applyFont="1" applyBorder="1"/>
    <xf numFmtId="43" fontId="4" fillId="0" borderId="3" xfId="0" applyNumberFormat="1" applyFont="1" applyBorder="1"/>
    <xf numFmtId="43" fontId="4" fillId="0" borderId="11" xfId="1" applyFont="1" applyBorder="1"/>
    <xf numFmtId="43" fontId="6" fillId="0" borderId="1" xfId="1" applyFont="1" applyBorder="1"/>
    <xf numFmtId="43" fontId="6" fillId="0" borderId="17" xfId="1" applyFont="1" applyBorder="1"/>
    <xf numFmtId="43" fontId="6" fillId="0" borderId="20" xfId="1" applyFont="1" applyBorder="1"/>
    <xf numFmtId="0" fontId="6" fillId="0" borderId="0" xfId="0" applyFont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43" fontId="7" fillId="0" borderId="12" xfId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7" fillId="0" borderId="0" xfId="1" applyFont="1" applyBorder="1"/>
    <xf numFmtId="43" fontId="4" fillId="0" borderId="11" xfId="1" applyNumberFormat="1" applyFont="1" applyBorder="1"/>
    <xf numFmtId="43" fontId="6" fillId="0" borderId="11" xfId="0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43" fontId="6" fillId="0" borderId="12" xfId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/>
    <xf numFmtId="43" fontId="11" fillId="0" borderId="2" xfId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3" fontId="11" fillId="0" borderId="11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16" xfId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15" xfId="1" applyFont="1" applyBorder="1" applyAlignment="1">
      <alignment horizontal="center"/>
    </xf>
    <xf numFmtId="43" fontId="11" fillId="0" borderId="1" xfId="1" applyFont="1" applyBorder="1"/>
    <xf numFmtId="43" fontId="11" fillId="0" borderId="1" xfId="1" applyFont="1" applyBorder="1" applyAlignment="1">
      <alignment horizontal="center"/>
    </xf>
    <xf numFmtId="0" fontId="11" fillId="0" borderId="0" xfId="0" applyFont="1"/>
    <xf numFmtId="43" fontId="11" fillId="0" borderId="18" xfId="1" applyFont="1" applyBorder="1"/>
    <xf numFmtId="43" fontId="11" fillId="0" borderId="0" xfId="1" applyFont="1" applyBorder="1"/>
    <xf numFmtId="43" fontId="11" fillId="0" borderId="0" xfId="1" applyNumberFormat="1" applyFont="1"/>
    <xf numFmtId="43" fontId="11" fillId="0" borderId="0" xfId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Border="1"/>
    <xf numFmtId="43" fontId="6" fillId="0" borderId="19" xfId="0" applyNumberFormat="1" applyFont="1" applyBorder="1" applyAlignment="1">
      <alignment horizontal="center"/>
    </xf>
    <xf numFmtId="43" fontId="6" fillId="0" borderId="0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3" fontId="6" fillId="0" borderId="19" xfId="1" applyFont="1" applyBorder="1"/>
    <xf numFmtId="0" fontId="6" fillId="0" borderId="0" xfId="0" applyFont="1" applyAlignment="1">
      <alignment horizontal="center"/>
    </xf>
    <xf numFmtId="43" fontId="6" fillId="0" borderId="13" xfId="1" applyFont="1" applyBorder="1"/>
    <xf numFmtId="43" fontId="7" fillId="0" borderId="10" xfId="1" applyFont="1" applyBorder="1"/>
    <xf numFmtId="43" fontId="6" fillId="0" borderId="10" xfId="1" applyFont="1" applyBorder="1"/>
    <xf numFmtId="0" fontId="15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87" fontId="6" fillId="0" borderId="1" xfId="1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87" fontId="6" fillId="0" borderId="11" xfId="1" applyNumberFormat="1" applyFont="1" applyBorder="1" applyAlignment="1">
      <alignment horizontal="left"/>
    </xf>
    <xf numFmtId="43" fontId="6" fillId="0" borderId="11" xfId="1" quotePrefix="1" applyFont="1" applyBorder="1"/>
    <xf numFmtId="43" fontId="7" fillId="0" borderId="14" xfId="1" applyFont="1" applyBorder="1"/>
    <xf numFmtId="0" fontId="7" fillId="0" borderId="3" xfId="0" applyFont="1" applyBorder="1"/>
    <xf numFmtId="43" fontId="7" fillId="0" borderId="14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7" fillId="0" borderId="0" xfId="1" applyNumberFormat="1" applyFont="1" applyBorder="1"/>
    <xf numFmtId="187" fontId="6" fillId="0" borderId="0" xfId="1" applyNumberFormat="1" applyFont="1"/>
    <xf numFmtId="187" fontId="6" fillId="0" borderId="0" xfId="1" applyNumberFormat="1" applyFont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16" fillId="0" borderId="0" xfId="0" applyFont="1"/>
    <xf numFmtId="43" fontId="16" fillId="0" borderId="0" xfId="1" applyFont="1"/>
    <xf numFmtId="0" fontId="17" fillId="0" borderId="0" xfId="0" applyFont="1"/>
    <xf numFmtId="0" fontId="17" fillId="0" borderId="4" xfId="0" applyFont="1" applyBorder="1" applyAlignment="1">
      <alignment horizontal="center"/>
    </xf>
    <xf numFmtId="43" fontId="17" fillId="0" borderId="1" xfId="1" applyFont="1" applyBorder="1" applyAlignment="1">
      <alignment horizontal="center"/>
    </xf>
    <xf numFmtId="43" fontId="17" fillId="0" borderId="5" xfId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43" fontId="17" fillId="0" borderId="11" xfId="1" applyFont="1" applyBorder="1" applyAlignment="1">
      <alignment horizontal="center"/>
    </xf>
    <xf numFmtId="43" fontId="17" fillId="0" borderId="20" xfId="1" applyFont="1" applyBorder="1" applyAlignment="1">
      <alignment horizontal="center"/>
    </xf>
    <xf numFmtId="0" fontId="17" fillId="0" borderId="17" xfId="0" applyFont="1" applyBorder="1"/>
    <xf numFmtId="43" fontId="17" fillId="0" borderId="11" xfId="1" applyFont="1" applyBorder="1"/>
    <xf numFmtId="43" fontId="17" fillId="0" borderId="20" xfId="1" applyFont="1" applyBorder="1"/>
    <xf numFmtId="43" fontId="17" fillId="0" borderId="1" xfId="1" applyFont="1" applyBorder="1"/>
    <xf numFmtId="43" fontId="17" fillId="0" borderId="0" xfId="1" applyFo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18" fillId="0" borderId="0" xfId="3" applyFont="1"/>
    <xf numFmtId="4" fontId="15" fillId="0" borderId="0" xfId="3" applyNumberFormat="1" applyFont="1"/>
    <xf numFmtId="0" fontId="15" fillId="0" borderId="0" xfId="3" applyFont="1"/>
    <xf numFmtId="4" fontId="15" fillId="0" borderId="0" xfId="3" applyNumberFormat="1" applyFont="1" applyBorder="1" applyAlignment="1">
      <alignment horizontal="center"/>
    </xf>
    <xf numFmtId="4" fontId="15" fillId="0" borderId="0" xfId="3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15" xfId="3" applyNumberFormat="1" applyFont="1" applyBorder="1"/>
    <xf numFmtId="4" fontId="15" fillId="0" borderId="13" xfId="3" applyNumberFormat="1" applyFont="1" applyBorder="1"/>
    <xf numFmtId="0" fontId="15" fillId="0" borderId="0" xfId="0" quotePrefix="1" applyFont="1"/>
    <xf numFmtId="0" fontId="18" fillId="0" borderId="0" xfId="0" applyFont="1"/>
    <xf numFmtId="0" fontId="18" fillId="0" borderId="0" xfId="3" applyFont="1" applyBorder="1"/>
    <xf numFmtId="0" fontId="15" fillId="0" borderId="0" xfId="3" applyFont="1" applyBorder="1"/>
    <xf numFmtId="43" fontId="7" fillId="0" borderId="0" xfId="1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/>
    <xf numFmtId="0" fontId="19" fillId="0" borderId="0" xfId="0" applyFont="1" applyBorder="1"/>
    <xf numFmtId="43" fontId="19" fillId="0" borderId="0" xfId="1" applyFont="1" applyBorder="1"/>
    <xf numFmtId="43" fontId="19" fillId="0" borderId="0" xfId="1" applyFont="1"/>
    <xf numFmtId="0" fontId="19" fillId="0" borderId="6" xfId="0" applyFont="1" applyBorder="1"/>
    <xf numFmtId="0" fontId="19" fillId="0" borderId="7" xfId="0" applyFont="1" applyBorder="1"/>
    <xf numFmtId="43" fontId="19" fillId="0" borderId="17" xfId="1" applyFont="1" applyBorder="1"/>
    <xf numFmtId="43" fontId="4" fillId="0" borderId="20" xfId="1" applyFont="1" applyBorder="1"/>
    <xf numFmtId="43" fontId="4" fillId="0" borderId="17" xfId="1" applyFont="1" applyBorder="1"/>
    <xf numFmtId="43" fontId="4" fillId="0" borderId="8" xfId="1" applyFont="1" applyBorder="1"/>
    <xf numFmtId="43" fontId="4" fillId="0" borderId="0" xfId="1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4" fillId="0" borderId="0" xfId="1" quotePrefix="1" applyFont="1" applyBorder="1" applyAlignment="1">
      <alignment horizontal="right"/>
    </xf>
    <xf numFmtId="43" fontId="4" fillId="0" borderId="21" xfId="1" applyFont="1" applyBorder="1"/>
    <xf numFmtId="43" fontId="4" fillId="0" borderId="15" xfId="1" applyFont="1" applyBorder="1"/>
    <xf numFmtId="43" fontId="4" fillId="0" borderId="9" xfId="1" applyFont="1" applyBorder="1"/>
    <xf numFmtId="43" fontId="19" fillId="0" borderId="0" xfId="1" quotePrefix="1" applyFont="1" applyBorder="1" applyAlignment="1">
      <alignment horizontal="center"/>
    </xf>
    <xf numFmtId="43" fontId="4" fillId="0" borderId="12" xfId="1" applyFont="1" applyBorder="1"/>
    <xf numFmtId="43" fontId="4" fillId="0" borderId="0" xfId="1" applyFont="1"/>
    <xf numFmtId="0" fontId="20" fillId="0" borderId="0" xfId="0" applyFont="1"/>
    <xf numFmtId="18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7" fontId="6" fillId="0" borderId="14" xfId="0" applyNumberFormat="1" applyFont="1" applyBorder="1" applyAlignment="1">
      <alignment horizontal="center"/>
    </xf>
    <xf numFmtId="0" fontId="11" fillId="0" borderId="4" xfId="0" applyFont="1" applyBorder="1"/>
    <xf numFmtId="43" fontId="11" fillId="0" borderId="0" xfId="1" applyNumberFormat="1" applyFont="1" applyBorder="1"/>
    <xf numFmtId="0" fontId="13" fillId="0" borderId="17" xfId="0" applyFont="1" applyBorder="1"/>
    <xf numFmtId="0" fontId="11" fillId="0" borderId="17" xfId="0" applyFont="1" applyBorder="1"/>
    <xf numFmtId="0" fontId="11" fillId="0" borderId="0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8" xfId="0" applyFont="1" applyBorder="1"/>
    <xf numFmtId="43" fontId="11" fillId="0" borderId="11" xfId="1" applyFont="1" applyBorder="1"/>
    <xf numFmtId="43" fontId="11" fillId="0" borderId="10" xfId="1" applyFont="1" applyBorder="1"/>
    <xf numFmtId="43" fontId="11" fillId="0" borderId="10" xfId="1" applyNumberFormat="1" applyFont="1" applyBorder="1"/>
    <xf numFmtId="43" fontId="11" fillId="0" borderId="10" xfId="1" applyFont="1" applyBorder="1" applyAlignment="1">
      <alignment horizontal="center"/>
    </xf>
    <xf numFmtId="43" fontId="11" fillId="0" borderId="11" xfId="1" quotePrefix="1" applyFont="1" applyBorder="1" applyAlignment="1">
      <alignment horizontal="right"/>
    </xf>
    <xf numFmtId="43" fontId="11" fillId="0" borderId="16" xfId="1" applyNumberFormat="1" applyFont="1" applyBorder="1" applyAlignment="1">
      <alignment horizontal="center"/>
    </xf>
    <xf numFmtId="43" fontId="11" fillId="0" borderId="15" xfId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5" fillId="0" borderId="3" xfId="1" applyNumberFormat="1" applyFont="1" applyBorder="1"/>
    <xf numFmtId="43" fontId="5" fillId="0" borderId="3" xfId="0" applyNumberFormat="1" applyFont="1" applyBorder="1" applyAlignment="1">
      <alignment horizontal="center"/>
    </xf>
    <xf numFmtId="43" fontId="5" fillId="0" borderId="3" xfId="1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0" xfId="1" applyFont="1" applyBorder="1"/>
    <xf numFmtId="43" fontId="5" fillId="0" borderId="11" xfId="1" applyNumberFormat="1" applyFont="1" applyBorder="1"/>
    <xf numFmtId="43" fontId="5" fillId="0" borderId="11" xfId="1" applyNumberFormat="1" applyFont="1" applyBorder="1" applyAlignment="1">
      <alignment horizontal="center"/>
    </xf>
    <xf numFmtId="43" fontId="5" fillId="0" borderId="3" xfId="1" applyNumberFormat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11" xfId="1" applyFont="1" applyBorder="1"/>
    <xf numFmtId="0" fontId="5" fillId="0" borderId="11" xfId="0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5" xfId="1" applyFont="1" applyBorder="1"/>
    <xf numFmtId="0" fontId="10" fillId="0" borderId="17" xfId="0" applyFont="1" applyBorder="1"/>
    <xf numFmtId="0" fontId="9" fillId="0" borderId="17" xfId="0" applyFont="1" applyBorder="1"/>
    <xf numFmtId="0" fontId="9" fillId="0" borderId="4" xfId="0" applyFont="1" applyBorder="1"/>
    <xf numFmtId="0" fontId="9" fillId="0" borderId="0" xfId="0" applyFont="1" applyBorder="1" applyAlignment="1">
      <alignment horizontal="center"/>
    </xf>
    <xf numFmtId="43" fontId="9" fillId="0" borderId="0" xfId="1" quotePrefix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8" xfId="0" applyFont="1" applyBorder="1"/>
    <xf numFmtId="43" fontId="9" fillId="0" borderId="10" xfId="1" applyFont="1" applyBorder="1"/>
    <xf numFmtId="43" fontId="9" fillId="0" borderId="10" xfId="1" applyFont="1" applyBorder="1" applyAlignment="1">
      <alignment horizontal="center"/>
    </xf>
    <xf numFmtId="43" fontId="9" fillId="0" borderId="5" xfId="1" applyFont="1" applyBorder="1"/>
    <xf numFmtId="43" fontId="9" fillId="0" borderId="15" xfId="1" applyFont="1" applyBorder="1"/>
    <xf numFmtId="43" fontId="9" fillId="0" borderId="2" xfId="1" applyNumberFormat="1" applyFont="1" applyBorder="1" applyAlignment="1">
      <alignment horizontal="center"/>
    </xf>
    <xf numFmtId="43" fontId="9" fillId="0" borderId="11" xfId="1" applyNumberFormat="1" applyFont="1" applyBorder="1" applyAlignment="1">
      <alignment horizontal="center"/>
    </xf>
    <xf numFmtId="43" fontId="9" fillId="0" borderId="3" xfId="1" applyNumberFormat="1" applyFont="1" applyBorder="1" applyAlignment="1">
      <alignment horizontal="center"/>
    </xf>
    <xf numFmtId="43" fontId="9" fillId="0" borderId="11" xfId="1" applyNumberFormat="1" applyFont="1" applyBorder="1"/>
    <xf numFmtId="0" fontId="9" fillId="0" borderId="17" xfId="0" applyFont="1" applyBorder="1" applyAlignment="1">
      <alignment horizontal="center"/>
    </xf>
    <xf numFmtId="43" fontId="9" fillId="0" borderId="11" xfId="1" quotePrefix="1" applyFont="1" applyBorder="1" applyAlignment="1">
      <alignment horizontal="center"/>
    </xf>
    <xf numFmtId="0" fontId="21" fillId="0" borderId="11" xfId="0" applyFont="1" applyBorder="1"/>
    <xf numFmtId="0" fontId="7" fillId="0" borderId="0" xfId="0" applyFont="1" applyAlignment="1">
      <alignment horizontal="center"/>
    </xf>
    <xf numFmtId="43" fontId="7" fillId="0" borderId="4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43" fontId="19" fillId="0" borderId="4" xfId="1" quotePrefix="1" applyFont="1" applyBorder="1" applyAlignment="1">
      <alignment horizontal="center"/>
    </xf>
    <xf numFmtId="43" fontId="19" fillId="0" borderId="10" xfId="1" applyFont="1" applyBorder="1" applyAlignment="1">
      <alignment horizontal="center"/>
    </xf>
    <xf numFmtId="43" fontId="19" fillId="0" borderId="5" xfId="1" applyFont="1" applyBorder="1" applyAlignment="1">
      <alignment horizontal="center"/>
    </xf>
    <xf numFmtId="0" fontId="19" fillId="0" borderId="10" xfId="0" quotePrefix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43" fontId="7" fillId="0" borderId="8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9" fillId="0" borderId="3" xfId="1" applyFont="1" applyBorder="1"/>
    <xf numFmtId="43" fontId="9" fillId="0" borderId="4" xfId="1" applyFont="1" applyBorder="1"/>
    <xf numFmtId="43" fontId="11" fillId="0" borderId="3" xfId="1" applyFont="1" applyBorder="1"/>
    <xf numFmtId="43" fontId="14" fillId="0" borderId="0" xfId="1" applyFont="1" applyAlignment="1"/>
    <xf numFmtId="43" fontId="14" fillId="0" borderId="0" xfId="1" applyFont="1" applyAlignment="1">
      <alignment horizontal="left"/>
    </xf>
    <xf numFmtId="43" fontId="12" fillId="0" borderId="0" xfId="1" applyFont="1"/>
  </cellXfs>
  <cellStyles count="4">
    <cellStyle name="จุลภาค" xfId="1" builtinId="3"/>
    <cellStyle name="ปกติ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0</xdr:rowOff>
    </xdr:from>
    <xdr:to>
      <xdr:col>6</xdr:col>
      <xdr:colOff>133349</xdr:colOff>
      <xdr:row>33</xdr:row>
      <xdr:rowOff>120843</xdr:rowOff>
    </xdr:to>
    <xdr:grpSp>
      <xdr:nvGrpSpPr>
        <xdr:cNvPr id="15" name="กลุ่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" y="9309100"/>
          <a:ext cx="6851648" cy="628843"/>
          <a:chOff x="3" y="8284095"/>
          <a:chExt cx="6471912" cy="628843"/>
        </a:xfrm>
      </xdr:grpSpPr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" y="8306837"/>
            <a:ext cx="1992285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(นางสาวอัญญานิจช์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พีระชยานันต์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ผู้อำนวยการกองคลัง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ตัวเชื่อมต่อตรง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86236" y="8287205"/>
            <a:ext cx="1444956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ตัวเชื่อมต่อตรง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2491913" y="8284095"/>
            <a:ext cx="1371089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ตัวเชื่อมต่อตรง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536254" y="8290704"/>
            <a:ext cx="1435237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890353" y="8303729"/>
            <a:ext cx="2299489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    (นายศักดา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จิตต์การุณย์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ปลัดองค์การบริหารส่วนตำบลมาบปลาเค้า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1" name="TextBox 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4117395" y="8320055"/>
            <a:ext cx="2354520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(นายไชยยา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ไขศรี)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นายกองค์การบริหารส่วนตำบลมาบปลาเค้า</a:t>
            </a:r>
          </a:p>
          <a:p>
            <a:pPr algn="ctr"/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34</xdr:row>
      <xdr:rowOff>158750</xdr:rowOff>
    </xdr:from>
    <xdr:to>
      <xdr:col>12</xdr:col>
      <xdr:colOff>158750</xdr:colOff>
      <xdr:row>36</xdr:row>
      <xdr:rowOff>140834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666750" y="6692900"/>
          <a:ext cx="8683625" cy="363084"/>
          <a:chOff x="3" y="8284095"/>
          <a:chExt cx="6471912" cy="62884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/>
        </xdr:nvSpPr>
        <xdr:spPr>
          <a:xfrm>
            <a:off x="3" y="8306837"/>
            <a:ext cx="1992285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(นางสาวอัญญานิจช์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พีระชยานันต์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ผู้อำนวยการกองคลัง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" name="ตัวเชื่อมต่อตรง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CxnSpPr/>
        </xdr:nvCxnSpPr>
        <xdr:spPr>
          <a:xfrm>
            <a:off x="286236" y="8287205"/>
            <a:ext cx="1444956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ตัวเชื่อมต่อตรง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CxnSpPr/>
        </xdr:nvCxnSpPr>
        <xdr:spPr>
          <a:xfrm>
            <a:off x="2491913" y="8284095"/>
            <a:ext cx="1371089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ตัวเชื่อมต่อตรง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CxnSpPr/>
        </xdr:nvCxnSpPr>
        <xdr:spPr>
          <a:xfrm>
            <a:off x="4536254" y="8290704"/>
            <a:ext cx="1435237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1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1890353" y="8303729"/>
            <a:ext cx="2299489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    (นายศักดา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จิตต์การุณย์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ปลัดองค์การบริหารส่วนตำบลมาบปลาเค้า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Box 1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/>
        </xdr:nvSpPr>
        <xdr:spPr>
          <a:xfrm>
            <a:off x="4117395" y="8320055"/>
            <a:ext cx="2354520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(นายไชยยา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ไขศรี)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นายกองค์การบริหารส่วนตำบลมาบปลาเค้า</a:t>
            </a:r>
          </a:p>
          <a:p>
            <a:pPr algn="ctr"/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754063</xdr:colOff>
      <xdr:row>36</xdr:row>
      <xdr:rowOff>51027</xdr:rowOff>
    </xdr:from>
    <xdr:to>
      <xdr:col>13</xdr:col>
      <xdr:colOff>331558</xdr:colOff>
      <xdr:row>38</xdr:row>
      <xdr:rowOff>136072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754063" y="6147027"/>
          <a:ext cx="8351078" cy="402545"/>
          <a:chOff x="3" y="8284095"/>
          <a:chExt cx="6471912" cy="62884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3" y="8306837"/>
            <a:ext cx="1992285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(นางสาวอัญญานิจช์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พีระชยานันต์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ผู้อำนวยการกองคลัง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" name="ตัวเชื่อมต่อตรง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CxnSpPr/>
        </xdr:nvCxnSpPr>
        <xdr:spPr>
          <a:xfrm>
            <a:off x="286236" y="8287205"/>
            <a:ext cx="1444956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ตัวเชื่อมต่อตรง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CxnSpPr/>
        </xdr:nvCxnSpPr>
        <xdr:spPr>
          <a:xfrm>
            <a:off x="2491913" y="8284095"/>
            <a:ext cx="1371089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ตัวเชื่อมต่อตรง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CxnSpPr/>
        </xdr:nvCxnSpPr>
        <xdr:spPr>
          <a:xfrm>
            <a:off x="4536254" y="8290704"/>
            <a:ext cx="1435237" cy="193"/>
          </a:xfrm>
          <a:prstGeom prst="line">
            <a:avLst/>
          </a:pr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1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/>
        </xdr:nvSpPr>
        <xdr:spPr>
          <a:xfrm>
            <a:off x="1890353" y="8303729"/>
            <a:ext cx="2299489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    (นายศักดา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จิตต์การุณย์</a:t>
            </a:r>
            <a:r>
              <a:rPr lang="th-TH" sz="1600">
                <a:latin typeface="TH SarabunPSK" pitchFamily="34" charset="-34"/>
                <a:cs typeface="TH SarabunPSK" pitchFamily="34" charset="-34"/>
              </a:rPr>
              <a:t>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ปลัดองค์การบริหารส่วนตำบลมาบปลาเค้า</a:t>
            </a:r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Box 1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 txBox="1"/>
        </xdr:nvSpPr>
        <xdr:spPr>
          <a:xfrm>
            <a:off x="4117395" y="8320055"/>
            <a:ext cx="2354520" cy="5928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(นายไชยยา</a:t>
            </a:r>
            <a:r>
              <a:rPr lang="th-TH" sz="1600" baseline="0">
                <a:latin typeface="TH SarabunPSK" pitchFamily="34" charset="-34"/>
                <a:cs typeface="TH SarabunPSK" pitchFamily="34" charset="-34"/>
              </a:rPr>
              <a:t>  ไขศรี)</a:t>
            </a:r>
          </a:p>
          <a:p>
            <a:pPr algn="ctr"/>
            <a:r>
              <a:rPr lang="th-TH" sz="1600">
                <a:latin typeface="TH SarabunPSK" pitchFamily="34" charset="-34"/>
                <a:cs typeface="TH SarabunPSK" pitchFamily="34" charset="-34"/>
              </a:rPr>
              <a:t>นายกองค์การบริหารส่วนตำบลมาบปลาเค้า</a:t>
            </a:r>
          </a:p>
          <a:p>
            <a:pPr algn="ctr"/>
            <a:endParaRPr lang="th-TH" sz="1100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H25" sqref="H25"/>
    </sheetView>
  </sheetViews>
  <sheetFormatPr defaultColWidth="8.88671875" defaultRowHeight="21" x14ac:dyDescent="0.35"/>
  <cols>
    <col min="1" max="1" width="9.77734375" style="7" customWidth="1"/>
    <col min="2" max="2" width="24.5546875" style="7" customWidth="1"/>
    <col min="3" max="3" width="8.88671875" style="168"/>
    <col min="4" max="4" width="14.6640625" style="43" customWidth="1"/>
    <col min="5" max="5" width="2.77734375" style="7" customWidth="1"/>
    <col min="6" max="6" width="14.88671875" style="7" customWidth="1"/>
    <col min="7" max="7" width="8.88671875" style="7"/>
    <col min="8" max="8" width="12.21875" style="7" customWidth="1"/>
    <col min="9" max="16384" width="8.88671875" style="7"/>
  </cols>
  <sheetData>
    <row r="1" spans="1:6" x14ac:dyDescent="0.35">
      <c r="A1" s="314" t="s">
        <v>51</v>
      </c>
      <c r="B1" s="314"/>
      <c r="C1" s="314"/>
      <c r="D1" s="314"/>
      <c r="E1" s="314"/>
      <c r="F1" s="314"/>
    </row>
    <row r="2" spans="1:6" x14ac:dyDescent="0.35">
      <c r="A2" s="314" t="s">
        <v>27</v>
      </c>
      <c r="B2" s="314"/>
      <c r="C2" s="314"/>
      <c r="D2" s="314"/>
      <c r="E2" s="314"/>
      <c r="F2" s="314"/>
    </row>
    <row r="3" spans="1:6" x14ac:dyDescent="0.35">
      <c r="A3" s="314" t="s">
        <v>262</v>
      </c>
      <c r="B3" s="314"/>
      <c r="C3" s="314"/>
      <c r="D3" s="314"/>
      <c r="E3" s="314"/>
      <c r="F3" s="314"/>
    </row>
    <row r="4" spans="1:6" x14ac:dyDescent="0.35">
      <c r="A4" s="314" t="s">
        <v>29</v>
      </c>
      <c r="B4" s="314"/>
      <c r="C4" s="314"/>
      <c r="D4" s="314"/>
      <c r="E4" s="314"/>
      <c r="F4" s="314"/>
    </row>
    <row r="5" spans="1:6" x14ac:dyDescent="0.35">
      <c r="A5" s="42"/>
      <c r="B5" s="42"/>
      <c r="C5" s="42"/>
      <c r="D5" s="42" t="s">
        <v>261</v>
      </c>
      <c r="E5" s="42"/>
      <c r="F5" s="42" t="s">
        <v>250</v>
      </c>
    </row>
    <row r="6" spans="1:6" ht="21.75" thickBot="1" x14ac:dyDescent="0.4">
      <c r="A6" s="7" t="s">
        <v>28</v>
      </c>
      <c r="C6" s="168">
        <v>2</v>
      </c>
      <c r="D6" s="172">
        <v>31461518.300000001</v>
      </c>
      <c r="F6" s="172">
        <v>28491000.100000001</v>
      </c>
    </row>
    <row r="7" spans="1:6" ht="21.75" thickTop="1" x14ac:dyDescent="0.35">
      <c r="A7" s="7" t="s">
        <v>30</v>
      </c>
      <c r="F7" s="43"/>
    </row>
    <row r="8" spans="1:6" x14ac:dyDescent="0.35">
      <c r="A8" s="7" t="s">
        <v>31</v>
      </c>
      <c r="F8" s="43"/>
    </row>
    <row r="9" spans="1:6" x14ac:dyDescent="0.35">
      <c r="B9" s="7" t="s">
        <v>32</v>
      </c>
      <c r="C9" s="168">
        <v>3</v>
      </c>
      <c r="D9" s="43">
        <f>+'หมายเหตุ 3, 4, 5'!E13</f>
        <v>20591175.73</v>
      </c>
      <c r="F9" s="43">
        <v>15615917.73</v>
      </c>
    </row>
    <row r="10" spans="1:6" x14ac:dyDescent="0.35">
      <c r="B10" s="7" t="s">
        <v>33</v>
      </c>
      <c r="C10" s="168">
        <v>4</v>
      </c>
      <c r="D10" s="43">
        <v>842300</v>
      </c>
      <c r="F10" s="43">
        <v>22400</v>
      </c>
    </row>
    <row r="11" spans="1:6" x14ac:dyDescent="0.35">
      <c r="B11" s="7" t="s">
        <v>34</v>
      </c>
      <c r="C11" s="168">
        <v>5</v>
      </c>
      <c r="D11" s="128" t="s">
        <v>52</v>
      </c>
      <c r="F11" s="128">
        <v>1020</v>
      </c>
    </row>
    <row r="12" spans="1:6" x14ac:dyDescent="0.35">
      <c r="B12" s="7" t="s">
        <v>35</v>
      </c>
      <c r="C12" s="168">
        <v>6</v>
      </c>
      <c r="D12" s="43">
        <v>450000</v>
      </c>
      <c r="F12" s="43">
        <v>490000</v>
      </c>
    </row>
    <row r="13" spans="1:6" x14ac:dyDescent="0.35">
      <c r="B13" s="7" t="s">
        <v>195</v>
      </c>
      <c r="C13" s="168">
        <v>7</v>
      </c>
      <c r="D13" s="128" t="s">
        <v>52</v>
      </c>
      <c r="F13" s="43">
        <v>22400</v>
      </c>
    </row>
    <row r="14" spans="1:6" x14ac:dyDescent="0.35">
      <c r="B14" s="123" t="s">
        <v>36</v>
      </c>
      <c r="C14" s="42"/>
      <c r="D14" s="173">
        <f>SUM(D9:D13)</f>
        <v>21883475.73</v>
      </c>
      <c r="E14" s="123"/>
      <c r="F14" s="173">
        <f>SUM(F9:F13)</f>
        <v>16151737.73</v>
      </c>
    </row>
    <row r="15" spans="1:6" x14ac:dyDescent="0.35">
      <c r="A15" s="7" t="s">
        <v>37</v>
      </c>
      <c r="F15" s="43"/>
    </row>
    <row r="16" spans="1:6" x14ac:dyDescent="0.35">
      <c r="A16" s="7" t="s">
        <v>38</v>
      </c>
      <c r="F16" s="43"/>
    </row>
    <row r="17" spans="1:11" x14ac:dyDescent="0.35">
      <c r="B17" s="7" t="s">
        <v>24</v>
      </c>
      <c r="C17" s="168">
        <v>8</v>
      </c>
      <c r="D17" s="43">
        <v>3007900</v>
      </c>
      <c r="F17" s="43">
        <v>865000</v>
      </c>
    </row>
    <row r="18" spans="1:11" x14ac:dyDescent="0.35">
      <c r="B18" s="7" t="s">
        <v>196</v>
      </c>
      <c r="D18" s="128" t="s">
        <v>52</v>
      </c>
      <c r="F18" s="43">
        <v>22400</v>
      </c>
    </row>
    <row r="19" spans="1:11" x14ac:dyDescent="0.35">
      <c r="B19" s="7" t="s">
        <v>39</v>
      </c>
      <c r="C19" s="168">
        <v>9</v>
      </c>
      <c r="D19" s="43">
        <f>+'หมายเหตุ 9 '!C17</f>
        <v>1715047.55</v>
      </c>
      <c r="F19" s="43">
        <v>1518180.88</v>
      </c>
    </row>
    <row r="20" spans="1:11" x14ac:dyDescent="0.35">
      <c r="B20" s="123" t="s">
        <v>40</v>
      </c>
      <c r="C20" s="42"/>
      <c r="D20" s="173">
        <f>SUM(D17:D19)</f>
        <v>4722947.55</v>
      </c>
      <c r="E20" s="123"/>
      <c r="F20" s="173">
        <f>SUM(F17:F19)</f>
        <v>2405580.88</v>
      </c>
    </row>
    <row r="21" spans="1:11" x14ac:dyDescent="0.35">
      <c r="A21" s="123" t="s">
        <v>7</v>
      </c>
      <c r="F21" s="43"/>
    </row>
    <row r="22" spans="1:11" x14ac:dyDescent="0.35">
      <c r="A22" s="7" t="s">
        <v>41</v>
      </c>
      <c r="C22" s="168">
        <v>10</v>
      </c>
      <c r="D22" s="43">
        <v>9352255.5999999996</v>
      </c>
      <c r="F22" s="43">
        <v>6463375.0099999998</v>
      </c>
    </row>
    <row r="23" spans="1:11" x14ac:dyDescent="0.35">
      <c r="A23" s="7" t="s">
        <v>42</v>
      </c>
      <c r="D23" s="43">
        <v>7808272.5800000001</v>
      </c>
      <c r="F23" s="43">
        <v>7282781.8399999999</v>
      </c>
    </row>
    <row r="24" spans="1:11" x14ac:dyDescent="0.35">
      <c r="A24" s="7" t="s">
        <v>345</v>
      </c>
      <c r="D24" s="174">
        <f>SUM(D22:D23)</f>
        <v>17160528.18</v>
      </c>
      <c r="F24" s="174">
        <f>SUM(F22:F23)</f>
        <v>13746156.85</v>
      </c>
    </row>
    <row r="25" spans="1:11" ht="21.75" thickBot="1" x14ac:dyDescent="0.4">
      <c r="A25" s="123" t="s">
        <v>43</v>
      </c>
      <c r="B25" s="123"/>
      <c r="C25" s="42"/>
      <c r="D25" s="121">
        <f>D20+D24</f>
        <v>21883475.73</v>
      </c>
      <c r="E25" s="123"/>
      <c r="F25" s="121">
        <f>F20+F24</f>
        <v>16151737.73</v>
      </c>
      <c r="H25" s="85">
        <f>+D14-D25</f>
        <v>0</v>
      </c>
    </row>
    <row r="26" spans="1:11" ht="21.75" thickTop="1" x14ac:dyDescent="0.35">
      <c r="A26" s="123"/>
    </row>
    <row r="27" spans="1:11" ht="18" customHeight="1" x14ac:dyDescent="0.35">
      <c r="A27" s="123"/>
      <c r="C27" s="171"/>
    </row>
    <row r="28" spans="1:11" ht="24.6" customHeight="1" x14ac:dyDescent="0.35">
      <c r="A28" s="123" t="s">
        <v>357</v>
      </c>
      <c r="C28" s="7"/>
      <c r="D28" s="7"/>
      <c r="G28" s="171"/>
      <c r="I28" s="125"/>
      <c r="J28" s="125"/>
      <c r="K28" s="125"/>
    </row>
    <row r="29" spans="1:11" x14ac:dyDescent="0.35">
      <c r="A29" s="123"/>
      <c r="C29" s="171"/>
    </row>
    <row r="30" spans="1:11" ht="16.5" customHeight="1" x14ac:dyDescent="0.35"/>
    <row r="32" spans="1:11" ht="20.25" customHeight="1" x14ac:dyDescent="0.35">
      <c r="A32" s="175"/>
      <c r="B32" s="176"/>
      <c r="C32" s="176"/>
      <c r="D32" s="176"/>
      <c r="E32" s="177"/>
      <c r="F32" s="178"/>
    </row>
    <row r="33" spans="1:6" ht="20.25" customHeight="1" x14ac:dyDescent="0.35">
      <c r="A33" s="175"/>
      <c r="B33" s="176"/>
      <c r="C33" s="176"/>
      <c r="D33" s="176"/>
      <c r="E33" s="177"/>
      <c r="F33" s="178"/>
    </row>
    <row r="34" spans="1:6" ht="20.25" customHeight="1" x14ac:dyDescent="0.35">
      <c r="A34" s="177"/>
      <c r="B34" s="176"/>
      <c r="C34" s="176"/>
      <c r="D34" s="176"/>
      <c r="E34" s="176"/>
      <c r="F34" s="178"/>
    </row>
    <row r="35" spans="1:6" x14ac:dyDescent="0.35">
      <c r="A35" s="176"/>
      <c r="B35" s="176"/>
      <c r="C35" s="176"/>
      <c r="D35" s="176" t="s">
        <v>45</v>
      </c>
      <c r="E35" s="176"/>
      <c r="F35" s="178"/>
    </row>
  </sheetData>
  <mergeCells count="4">
    <mergeCell ref="A2:F2"/>
    <mergeCell ref="A3:F3"/>
    <mergeCell ref="A4:F4"/>
    <mergeCell ref="A1:F1"/>
  </mergeCells>
  <printOptions horizontalCentered="1"/>
  <pageMargins left="0.27" right="0.2" top="0.4724409448818898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zoomScaleNormal="100" workbookViewId="0">
      <selection activeCell="A3" sqref="A3:F3"/>
    </sheetView>
  </sheetViews>
  <sheetFormatPr defaultColWidth="8.88671875" defaultRowHeight="21" x14ac:dyDescent="0.35"/>
  <cols>
    <col min="1" max="1" width="25.5546875" style="7" customWidth="1"/>
    <col min="2" max="2" width="12.109375" style="198" customWidth="1"/>
    <col min="3" max="3" width="11.88671875" style="199" customWidth="1"/>
    <col min="4" max="4" width="11.109375" style="7" customWidth="1"/>
    <col min="5" max="5" width="13.33203125" style="198" customWidth="1"/>
    <col min="6" max="6" width="11.88671875" style="7" customWidth="1"/>
    <col min="7" max="9" width="8.88671875" style="7"/>
    <col min="10" max="10" width="14.5546875" style="43" customWidth="1"/>
    <col min="11" max="16384" width="8.88671875" style="7"/>
  </cols>
  <sheetData>
    <row r="1" spans="1:6" x14ac:dyDescent="0.35">
      <c r="A1" s="314" t="s">
        <v>51</v>
      </c>
      <c r="B1" s="314"/>
      <c r="C1" s="314"/>
      <c r="D1" s="314"/>
      <c r="E1" s="314"/>
      <c r="F1" s="314"/>
    </row>
    <row r="2" spans="1:6" x14ac:dyDescent="0.35">
      <c r="A2" s="314" t="s">
        <v>0</v>
      </c>
      <c r="B2" s="314"/>
      <c r="C2" s="314"/>
      <c r="D2" s="314"/>
      <c r="E2" s="314"/>
      <c r="F2" s="314"/>
    </row>
    <row r="3" spans="1:6" x14ac:dyDescent="0.35">
      <c r="A3" s="314" t="s">
        <v>263</v>
      </c>
      <c r="B3" s="314"/>
      <c r="C3" s="314"/>
      <c r="D3" s="314"/>
      <c r="E3" s="314"/>
      <c r="F3" s="314"/>
    </row>
    <row r="4" spans="1:6" x14ac:dyDescent="0.35">
      <c r="A4" s="317" t="s">
        <v>54</v>
      </c>
      <c r="B4" s="317"/>
      <c r="C4" s="317"/>
      <c r="D4" s="317"/>
      <c r="E4" s="317"/>
      <c r="F4" s="317"/>
    </row>
    <row r="5" spans="1:6" x14ac:dyDescent="0.35">
      <c r="A5" s="179"/>
      <c r="B5" s="179"/>
      <c r="C5" s="179"/>
      <c r="D5" s="180"/>
      <c r="E5" s="180"/>
      <c r="F5" s="180"/>
    </row>
    <row r="6" spans="1:6" x14ac:dyDescent="0.35">
      <c r="A6" s="181" t="s">
        <v>1</v>
      </c>
      <c r="B6" s="318" t="s">
        <v>2</v>
      </c>
      <c r="C6" s="319"/>
      <c r="D6" s="320" t="s">
        <v>3</v>
      </c>
      <c r="E6" s="321"/>
      <c r="F6" s="322"/>
    </row>
    <row r="7" spans="1:6" x14ac:dyDescent="0.35">
      <c r="A7" s="182"/>
      <c r="B7" s="183"/>
      <c r="C7" s="184"/>
      <c r="D7" s="185" t="s">
        <v>4</v>
      </c>
      <c r="E7" s="315" t="s">
        <v>5</v>
      </c>
      <c r="F7" s="316"/>
    </row>
    <row r="8" spans="1:6" x14ac:dyDescent="0.35">
      <c r="A8" s="186"/>
      <c r="B8" s="187" t="s">
        <v>264</v>
      </c>
      <c r="C8" s="187" t="s">
        <v>251</v>
      </c>
      <c r="D8" s="186"/>
      <c r="E8" s="187" t="s">
        <v>264</v>
      </c>
      <c r="F8" s="188" t="s">
        <v>251</v>
      </c>
    </row>
    <row r="9" spans="1:6" x14ac:dyDescent="0.35">
      <c r="A9" s="15"/>
      <c r="B9" s="66"/>
      <c r="C9" s="189"/>
      <c r="D9" s="15"/>
      <c r="E9" s="66"/>
      <c r="F9" s="15"/>
    </row>
    <row r="10" spans="1:6" x14ac:dyDescent="0.35">
      <c r="A10" s="15" t="s">
        <v>296</v>
      </c>
      <c r="B10" s="190"/>
      <c r="C10" s="190"/>
      <c r="D10" s="15" t="s">
        <v>6</v>
      </c>
      <c r="E10" s="66">
        <v>31062448.300000001</v>
      </c>
      <c r="F10" s="66">
        <v>28091930.100000001</v>
      </c>
    </row>
    <row r="11" spans="1:6" x14ac:dyDescent="0.35">
      <c r="A11" s="15" t="s">
        <v>297</v>
      </c>
      <c r="B11" s="190">
        <v>4190210</v>
      </c>
      <c r="C11" s="190">
        <v>3508250</v>
      </c>
      <c r="D11" s="15" t="s">
        <v>194</v>
      </c>
      <c r="E11" s="66">
        <v>399070</v>
      </c>
      <c r="F11" s="66">
        <v>399070</v>
      </c>
    </row>
    <row r="12" spans="1:6" x14ac:dyDescent="0.35">
      <c r="A12" s="15" t="s">
        <v>298</v>
      </c>
      <c r="B12" s="66"/>
      <c r="C12" s="66"/>
      <c r="D12" s="15"/>
      <c r="E12" s="66"/>
      <c r="F12" s="66"/>
    </row>
    <row r="13" spans="1:6" x14ac:dyDescent="0.35">
      <c r="A13" s="15" t="s">
        <v>299</v>
      </c>
      <c r="B13" s="66">
        <v>4585000</v>
      </c>
      <c r="C13" s="66">
        <v>4585000</v>
      </c>
      <c r="D13" s="15"/>
      <c r="E13" s="66"/>
      <c r="F13" s="15"/>
    </row>
    <row r="14" spans="1:6" x14ac:dyDescent="0.35">
      <c r="A14" s="15" t="s">
        <v>300</v>
      </c>
      <c r="B14" s="66"/>
      <c r="C14" s="66"/>
      <c r="D14" s="15"/>
      <c r="E14" s="66"/>
      <c r="F14" s="15"/>
    </row>
    <row r="15" spans="1:6" x14ac:dyDescent="0.35">
      <c r="A15" s="15" t="s">
        <v>301</v>
      </c>
      <c r="B15" s="66">
        <v>7801822.2000000002</v>
      </c>
      <c r="C15" s="66">
        <v>5541164</v>
      </c>
      <c r="D15" s="15"/>
      <c r="E15" s="66"/>
      <c r="F15" s="15"/>
    </row>
    <row r="16" spans="1:6" x14ac:dyDescent="0.35">
      <c r="A16" s="15" t="s">
        <v>302</v>
      </c>
      <c r="B16" s="66"/>
      <c r="C16" s="66"/>
      <c r="D16" s="15"/>
      <c r="E16" s="66"/>
      <c r="F16" s="15"/>
    </row>
    <row r="17" spans="1:6" x14ac:dyDescent="0.35">
      <c r="A17" s="15" t="s">
        <v>303</v>
      </c>
      <c r="B17" s="66">
        <v>61200</v>
      </c>
      <c r="C17" s="66">
        <v>61200</v>
      </c>
      <c r="D17" s="15"/>
      <c r="E17" s="66"/>
      <c r="F17" s="15"/>
    </row>
    <row r="18" spans="1:6" x14ac:dyDescent="0.35">
      <c r="A18" s="15" t="s">
        <v>304</v>
      </c>
      <c r="B18" s="66">
        <v>573990</v>
      </c>
      <c r="C18" s="66">
        <v>573990</v>
      </c>
      <c r="D18" s="15"/>
      <c r="E18" s="66"/>
      <c r="F18" s="15"/>
    </row>
    <row r="19" spans="1:6" x14ac:dyDescent="0.35">
      <c r="A19" s="15" t="s">
        <v>305</v>
      </c>
      <c r="B19" s="66">
        <v>310460</v>
      </c>
      <c r="C19" s="66">
        <v>310460</v>
      </c>
      <c r="D19" s="15"/>
      <c r="E19" s="66"/>
      <c r="F19" s="15"/>
    </row>
    <row r="20" spans="1:6" x14ac:dyDescent="0.35">
      <c r="A20" s="15" t="s">
        <v>306</v>
      </c>
      <c r="B20" s="66">
        <v>42500</v>
      </c>
      <c r="C20" s="66">
        <v>42500</v>
      </c>
      <c r="D20" s="15"/>
      <c r="E20" s="66"/>
      <c r="F20" s="15"/>
    </row>
    <row r="21" spans="1:6" x14ac:dyDescent="0.35">
      <c r="A21" s="15" t="s">
        <v>307</v>
      </c>
      <c r="B21" s="66">
        <v>3000</v>
      </c>
      <c r="C21" s="66">
        <v>3000</v>
      </c>
      <c r="D21" s="15"/>
      <c r="E21" s="66"/>
      <c r="F21" s="15"/>
    </row>
    <row r="22" spans="1:6" x14ac:dyDescent="0.35">
      <c r="A22" s="15" t="s">
        <v>308</v>
      </c>
      <c r="B22" s="66">
        <v>2641275.5</v>
      </c>
      <c r="C22" s="66">
        <v>2641275.5</v>
      </c>
      <c r="D22" s="15"/>
      <c r="E22" s="66"/>
      <c r="F22" s="15"/>
    </row>
    <row r="23" spans="1:6" x14ac:dyDescent="0.35">
      <c r="A23" s="15" t="s">
        <v>309</v>
      </c>
      <c r="B23" s="66">
        <v>120916</v>
      </c>
      <c r="C23" s="66">
        <v>120916</v>
      </c>
      <c r="D23" s="15"/>
      <c r="E23" s="66"/>
      <c r="F23" s="15"/>
    </row>
    <row r="24" spans="1:6" x14ac:dyDescent="0.35">
      <c r="A24" s="15" t="s">
        <v>310</v>
      </c>
      <c r="B24" s="66">
        <v>1212704</v>
      </c>
      <c r="C24" s="66">
        <v>1175904</v>
      </c>
      <c r="D24" s="15"/>
      <c r="E24" s="66"/>
      <c r="F24" s="15"/>
    </row>
    <row r="25" spans="1:6" x14ac:dyDescent="0.35">
      <c r="A25" s="15" t="s">
        <v>311</v>
      </c>
      <c r="B25" s="66">
        <v>20400</v>
      </c>
      <c r="C25" s="66">
        <v>20400</v>
      </c>
      <c r="D25" s="15"/>
      <c r="E25" s="66"/>
      <c r="F25" s="15"/>
    </row>
    <row r="26" spans="1:6" x14ac:dyDescent="0.35">
      <c r="A26" s="15" t="s">
        <v>312</v>
      </c>
      <c r="B26" s="66">
        <v>24095</v>
      </c>
      <c r="C26" s="66">
        <v>24095</v>
      </c>
      <c r="D26" s="15"/>
      <c r="E26" s="66"/>
      <c r="F26" s="15"/>
    </row>
    <row r="27" spans="1:6" x14ac:dyDescent="0.35">
      <c r="A27" s="15" t="s">
        <v>313</v>
      </c>
      <c r="B27" s="66">
        <v>286745.59999999998</v>
      </c>
      <c r="C27" s="66">
        <v>286745.59999999998</v>
      </c>
      <c r="D27" s="15"/>
      <c r="E27" s="66"/>
      <c r="F27" s="15"/>
    </row>
    <row r="28" spans="1:6" x14ac:dyDescent="0.35">
      <c r="A28" s="15" t="s">
        <v>314</v>
      </c>
      <c r="B28" s="66">
        <v>636700</v>
      </c>
      <c r="C28" s="66">
        <v>645600</v>
      </c>
      <c r="D28" s="15"/>
      <c r="E28" s="66"/>
      <c r="F28" s="15"/>
    </row>
    <row r="29" spans="1:6" x14ac:dyDescent="0.35">
      <c r="A29" s="15" t="s">
        <v>315</v>
      </c>
      <c r="B29" s="66">
        <v>100000</v>
      </c>
      <c r="C29" s="66">
        <v>100000</v>
      </c>
      <c r="D29" s="15"/>
      <c r="E29" s="66"/>
      <c r="F29" s="15"/>
    </row>
    <row r="30" spans="1:6" x14ac:dyDescent="0.35">
      <c r="A30" s="15" t="s">
        <v>316</v>
      </c>
      <c r="B30" s="66">
        <v>8850500</v>
      </c>
      <c r="C30" s="66">
        <v>8850500</v>
      </c>
      <c r="D30" s="15"/>
      <c r="E30" s="66"/>
      <c r="F30" s="15"/>
    </row>
    <row r="31" spans="1:6" ht="21.75" thickBot="1" x14ac:dyDescent="0.4">
      <c r="A31" s="185" t="s">
        <v>8</v>
      </c>
      <c r="B31" s="191">
        <f>SUM(B10:B30)</f>
        <v>31461518.300000001</v>
      </c>
      <c r="C31" s="191">
        <f>SUM(C10:C30)</f>
        <v>28491000.100000001</v>
      </c>
      <c r="D31" s="192"/>
      <c r="E31" s="191">
        <f>SUM(E10:E30)</f>
        <v>31461518.300000001</v>
      </c>
      <c r="F31" s="193">
        <f>SUM(F10:F30)</f>
        <v>28491000.100000001</v>
      </c>
    </row>
    <row r="32" spans="1:6" ht="21.75" thickTop="1" x14ac:dyDescent="0.35">
      <c r="A32" s="179"/>
      <c r="B32" s="125"/>
      <c r="C32" s="125"/>
      <c r="D32" s="194"/>
      <c r="E32" s="125"/>
      <c r="F32" s="195"/>
    </row>
    <row r="33" spans="1:6" x14ac:dyDescent="0.35">
      <c r="A33" s="196" t="s">
        <v>254</v>
      </c>
      <c r="B33" s="197"/>
      <c r="C33" s="196"/>
      <c r="D33" s="194"/>
      <c r="E33" s="197"/>
      <c r="F33" s="196"/>
    </row>
    <row r="34" spans="1:6" x14ac:dyDescent="0.35">
      <c r="A34" s="81" t="s">
        <v>255</v>
      </c>
      <c r="B34" s="197"/>
      <c r="C34" s="196"/>
      <c r="D34" s="194"/>
      <c r="E34" s="197"/>
      <c r="F34" s="196"/>
    </row>
    <row r="35" spans="1:6" x14ac:dyDescent="0.35">
      <c r="A35" s="7" t="s">
        <v>256</v>
      </c>
    </row>
    <row r="36" spans="1:6" x14ac:dyDescent="0.35">
      <c r="A36" s="200" t="s">
        <v>257</v>
      </c>
      <c r="B36" s="122"/>
      <c r="C36" s="122"/>
      <c r="D36" s="122"/>
      <c r="E36" s="122"/>
      <c r="F36" s="122"/>
    </row>
    <row r="37" spans="1:6" x14ac:dyDescent="0.35">
      <c r="A37" s="175" t="s">
        <v>258</v>
      </c>
      <c r="B37" s="176"/>
      <c r="C37" s="176"/>
      <c r="D37" s="176"/>
      <c r="E37" s="177"/>
      <c r="F37" s="178"/>
    </row>
    <row r="38" spans="1:6" x14ac:dyDescent="0.35">
      <c r="A38" s="177"/>
      <c r="B38" s="176"/>
      <c r="C38" s="176"/>
      <c r="D38" s="176"/>
      <c r="E38" s="176"/>
      <c r="F38" s="178"/>
    </row>
  </sheetData>
  <mergeCells count="7">
    <mergeCell ref="E7:F7"/>
    <mergeCell ref="A1:F1"/>
    <mergeCell ref="A2:F2"/>
    <mergeCell ref="A3:F3"/>
    <mergeCell ref="A4:F4"/>
    <mergeCell ref="B6:C6"/>
    <mergeCell ref="D6:F6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topLeftCell="A13" zoomScaleNormal="100" workbookViewId="0">
      <selection activeCell="E10" sqref="E10"/>
    </sheetView>
  </sheetViews>
  <sheetFormatPr defaultColWidth="8.88671875" defaultRowHeight="21" x14ac:dyDescent="0.35"/>
  <cols>
    <col min="1" max="1" width="5.109375" style="7" customWidth="1"/>
    <col min="2" max="2" width="15.88671875" style="7" customWidth="1"/>
    <col min="3" max="3" width="12.77734375" style="7" customWidth="1"/>
    <col min="4" max="4" width="16.77734375" style="7" customWidth="1"/>
    <col min="5" max="5" width="12.109375" style="43" customWidth="1"/>
    <col min="6" max="6" width="2" style="7" customWidth="1"/>
    <col min="7" max="7" width="12.88671875" style="7" customWidth="1"/>
    <col min="8" max="16384" width="8.88671875" style="7"/>
  </cols>
  <sheetData>
    <row r="1" spans="1:7" x14ac:dyDescent="0.35">
      <c r="A1" s="314" t="s">
        <v>51</v>
      </c>
      <c r="B1" s="314"/>
      <c r="C1" s="314"/>
      <c r="D1" s="314"/>
      <c r="E1" s="314"/>
      <c r="F1" s="314"/>
      <c r="G1" s="314"/>
    </row>
    <row r="2" spans="1:7" x14ac:dyDescent="0.35">
      <c r="A2" s="314" t="s">
        <v>0</v>
      </c>
      <c r="B2" s="314"/>
      <c r="C2" s="314"/>
      <c r="D2" s="314"/>
      <c r="E2" s="314"/>
      <c r="F2" s="314"/>
      <c r="G2" s="314"/>
    </row>
    <row r="3" spans="1:7" x14ac:dyDescent="0.35">
      <c r="A3" s="314" t="s">
        <v>263</v>
      </c>
      <c r="B3" s="314"/>
      <c r="C3" s="314"/>
      <c r="D3" s="314"/>
      <c r="E3" s="314"/>
      <c r="F3" s="314"/>
      <c r="G3" s="314"/>
    </row>
    <row r="4" spans="1:7" x14ac:dyDescent="0.35">
      <c r="A4" s="42"/>
      <c r="B4" s="42"/>
      <c r="C4" s="42"/>
      <c r="D4" s="42"/>
      <c r="E4" s="42"/>
      <c r="F4" s="216"/>
      <c r="G4" s="216"/>
    </row>
    <row r="5" spans="1:7" x14ac:dyDescent="0.35">
      <c r="A5" s="123" t="s">
        <v>10</v>
      </c>
      <c r="E5" s="129" t="s">
        <v>264</v>
      </c>
      <c r="F5" s="42"/>
      <c r="G5" s="130" t="s">
        <v>251</v>
      </c>
    </row>
    <row r="6" spans="1:7" x14ac:dyDescent="0.35">
      <c r="B6" s="7" t="s">
        <v>339</v>
      </c>
      <c r="C6" s="7" t="s">
        <v>330</v>
      </c>
      <c r="D6" s="7" t="s">
        <v>333</v>
      </c>
      <c r="E6" s="43">
        <v>7928405.8300000001</v>
      </c>
      <c r="G6" s="43">
        <v>4015052.79</v>
      </c>
    </row>
    <row r="7" spans="1:7" x14ac:dyDescent="0.35">
      <c r="B7" s="7" t="s">
        <v>340</v>
      </c>
      <c r="C7" s="7" t="s">
        <v>331</v>
      </c>
      <c r="D7" s="7" t="s">
        <v>334</v>
      </c>
      <c r="E7" s="43">
        <v>3461416.81</v>
      </c>
      <c r="G7" s="43">
        <v>3425449.59</v>
      </c>
    </row>
    <row r="8" spans="1:7" x14ac:dyDescent="0.35">
      <c r="B8" s="7" t="s">
        <v>341</v>
      </c>
      <c r="C8" s="7" t="s">
        <v>330</v>
      </c>
      <c r="D8" s="7" t="s">
        <v>335</v>
      </c>
      <c r="E8" s="43">
        <v>5347811.97</v>
      </c>
      <c r="G8" s="43">
        <v>4372544.4800000004</v>
      </c>
    </row>
    <row r="9" spans="1:7" x14ac:dyDescent="0.35">
      <c r="B9" s="7" t="s">
        <v>342</v>
      </c>
      <c r="C9" s="7" t="s">
        <v>330</v>
      </c>
      <c r="D9" s="7" t="s">
        <v>336</v>
      </c>
      <c r="E9" s="43">
        <f>719516.95+1454.78</f>
        <v>720971.73</v>
      </c>
      <c r="G9" s="43">
        <v>678170.14</v>
      </c>
    </row>
    <row r="10" spans="1:7" x14ac:dyDescent="0.35">
      <c r="B10" s="7" t="s">
        <v>342</v>
      </c>
      <c r="C10" s="7" t="s">
        <v>331</v>
      </c>
      <c r="D10" s="7" t="s">
        <v>337</v>
      </c>
      <c r="E10" s="43">
        <v>1000000</v>
      </c>
      <c r="G10" s="43">
        <v>1000000</v>
      </c>
    </row>
    <row r="11" spans="1:7" x14ac:dyDescent="0.35">
      <c r="B11" s="122" t="s">
        <v>343</v>
      </c>
      <c r="C11" s="122" t="s">
        <v>332</v>
      </c>
      <c r="D11" s="7" t="s">
        <v>338</v>
      </c>
      <c r="E11" s="47">
        <v>2132569.39</v>
      </c>
      <c r="G11" s="47">
        <v>2124700.73</v>
      </c>
    </row>
    <row r="12" spans="1:7" s="123" customFormat="1" x14ac:dyDescent="0.35">
      <c r="B12" s="124"/>
      <c r="C12" s="124"/>
      <c r="D12" s="124"/>
      <c r="E12" s="125"/>
      <c r="G12" s="125"/>
    </row>
    <row r="13" spans="1:7" s="123" customFormat="1" ht="21.75" thickBot="1" x14ac:dyDescent="0.4">
      <c r="B13" s="42" t="s">
        <v>8</v>
      </c>
      <c r="C13" s="42"/>
      <c r="D13" s="42"/>
      <c r="E13" s="121">
        <f>SUM(E6:E12)</f>
        <v>20591175.73</v>
      </c>
      <c r="G13" s="121">
        <f>SUM(G6:G12)</f>
        <v>15615917.73</v>
      </c>
    </row>
    <row r="14" spans="1:7" ht="21.75" thickTop="1" x14ac:dyDescent="0.35"/>
    <row r="15" spans="1:7" x14ac:dyDescent="0.35">
      <c r="A15" s="194" t="s">
        <v>9</v>
      </c>
      <c r="B15" s="9"/>
      <c r="C15" s="9"/>
      <c r="D15" s="9"/>
      <c r="E15" s="47"/>
    </row>
    <row r="16" spans="1:7" x14ac:dyDescent="0.35">
      <c r="A16" s="9"/>
      <c r="B16" s="9"/>
      <c r="C16" s="9"/>
      <c r="D16" s="9"/>
      <c r="E16" s="129" t="s">
        <v>264</v>
      </c>
      <c r="F16" s="42"/>
      <c r="G16" s="130" t="s">
        <v>251</v>
      </c>
    </row>
    <row r="17" spans="1:12" x14ac:dyDescent="0.35">
      <c r="A17" s="9"/>
      <c r="B17" s="7" t="s">
        <v>220</v>
      </c>
      <c r="E17" s="43">
        <v>22400</v>
      </c>
      <c r="G17" s="43">
        <v>22400</v>
      </c>
    </row>
    <row r="18" spans="1:12" x14ac:dyDescent="0.35">
      <c r="A18" s="9"/>
      <c r="B18" s="7" t="s">
        <v>356</v>
      </c>
      <c r="G18" s="43"/>
    </row>
    <row r="19" spans="1:12" x14ac:dyDescent="0.35">
      <c r="A19" s="9"/>
      <c r="B19" s="7" t="s">
        <v>271</v>
      </c>
      <c r="E19" s="43">
        <v>819900</v>
      </c>
      <c r="G19" s="128" t="s">
        <v>52</v>
      </c>
    </row>
    <row r="20" spans="1:12" ht="21.75" thickBot="1" x14ac:dyDescent="0.4">
      <c r="B20" s="42" t="s">
        <v>8</v>
      </c>
      <c r="C20" s="42"/>
      <c r="D20" s="42"/>
      <c r="E20" s="121">
        <f>SUM(E17:E19)</f>
        <v>842300</v>
      </c>
      <c r="G20" s="121">
        <f>SUM(G17:G17)</f>
        <v>22400</v>
      </c>
    </row>
    <row r="21" spans="1:12" ht="21.75" thickTop="1" x14ac:dyDescent="0.35"/>
    <row r="22" spans="1:12" x14ac:dyDescent="0.35">
      <c r="A22" s="194" t="s">
        <v>197</v>
      </c>
      <c r="L22" s="9"/>
    </row>
    <row r="23" spans="1:12" x14ac:dyDescent="0.35">
      <c r="E23" s="129" t="s">
        <v>264</v>
      </c>
      <c r="F23" s="42"/>
      <c r="G23" s="130" t="s">
        <v>251</v>
      </c>
      <c r="L23" s="9"/>
    </row>
    <row r="24" spans="1:12" x14ac:dyDescent="0.35">
      <c r="B24" s="7" t="s">
        <v>11</v>
      </c>
      <c r="E24" s="128" t="s">
        <v>52</v>
      </c>
      <c r="G24" s="43">
        <v>1020</v>
      </c>
    </row>
    <row r="25" spans="1:12" x14ac:dyDescent="0.35">
      <c r="G25" s="43"/>
    </row>
    <row r="26" spans="1:12" ht="21.75" thickBot="1" x14ac:dyDescent="0.4">
      <c r="B26" s="42" t="s">
        <v>8</v>
      </c>
      <c r="C26" s="42"/>
      <c r="D26" s="42"/>
      <c r="E26" s="131" t="s">
        <v>52</v>
      </c>
      <c r="G26" s="121">
        <f>SUM(G24:G25)</f>
        <v>1020</v>
      </c>
    </row>
    <row r="27" spans="1:12" ht="21.75" thickTop="1" x14ac:dyDescent="0.35"/>
  </sheetData>
  <mergeCells count="3">
    <mergeCell ref="A1:G1"/>
    <mergeCell ref="A2:G2"/>
    <mergeCell ref="A3:G3"/>
  </mergeCells>
  <pageMargins left="0.19685039370078741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"/>
  <sheetViews>
    <sheetView topLeftCell="A13" zoomScaleNormal="100" workbookViewId="0">
      <selection activeCell="A3" sqref="A3:D3"/>
    </sheetView>
  </sheetViews>
  <sheetFormatPr defaultColWidth="8.88671875" defaultRowHeight="20.25" x14ac:dyDescent="0.3"/>
  <cols>
    <col min="1" max="1" width="4.109375" style="201" customWidth="1"/>
    <col min="2" max="2" width="21.5546875" style="201" customWidth="1"/>
    <col min="3" max="3" width="28" style="201" customWidth="1"/>
    <col min="4" max="4" width="14.109375" style="201" customWidth="1"/>
    <col min="5" max="16384" width="8.88671875" style="201"/>
  </cols>
  <sheetData>
    <row r="1" spans="1:4" ht="21" x14ac:dyDescent="0.35">
      <c r="A1" s="323" t="s">
        <v>51</v>
      </c>
      <c r="B1" s="323"/>
      <c r="C1" s="323"/>
      <c r="D1" s="323"/>
    </row>
    <row r="2" spans="1:4" ht="21" x14ac:dyDescent="0.35">
      <c r="A2" s="323" t="s">
        <v>0</v>
      </c>
      <c r="B2" s="323"/>
      <c r="C2" s="323"/>
      <c r="D2" s="323"/>
    </row>
    <row r="3" spans="1:4" ht="21" x14ac:dyDescent="0.35">
      <c r="A3" s="323" t="s">
        <v>263</v>
      </c>
      <c r="B3" s="323"/>
      <c r="C3" s="323"/>
      <c r="D3" s="323"/>
    </row>
    <row r="5" spans="1:4" ht="21" x14ac:dyDescent="0.35">
      <c r="A5" s="202" t="s">
        <v>212</v>
      </c>
      <c r="B5" s="202"/>
      <c r="C5" s="202"/>
      <c r="D5" s="203"/>
    </row>
    <row r="6" spans="1:4" ht="21" x14ac:dyDescent="0.35">
      <c r="A6" s="202"/>
      <c r="B6" s="202" t="s">
        <v>261</v>
      </c>
      <c r="C6" s="202"/>
      <c r="D6" s="203"/>
    </row>
    <row r="7" spans="1:4" ht="21" x14ac:dyDescent="0.35">
      <c r="A7" s="204"/>
      <c r="B7" s="205" t="s">
        <v>198</v>
      </c>
      <c r="C7" s="206" t="s">
        <v>199</v>
      </c>
      <c r="D7" s="207" t="s">
        <v>5</v>
      </c>
    </row>
    <row r="8" spans="1:4" ht="21" x14ac:dyDescent="0.35">
      <c r="A8" s="204"/>
      <c r="B8" s="208" t="s">
        <v>52</v>
      </c>
      <c r="C8" s="209" t="s">
        <v>52</v>
      </c>
      <c r="D8" s="210" t="s">
        <v>52</v>
      </c>
    </row>
    <row r="9" spans="1:4" ht="21" x14ac:dyDescent="0.35">
      <c r="A9" s="204"/>
      <c r="B9" s="211"/>
      <c r="C9" s="212"/>
      <c r="D9" s="213"/>
    </row>
    <row r="10" spans="1:4" ht="21" x14ac:dyDescent="0.35">
      <c r="A10" s="202"/>
      <c r="B10" s="324" t="s">
        <v>8</v>
      </c>
      <c r="C10" s="325"/>
      <c r="D10" s="214"/>
    </row>
    <row r="11" spans="1:4" ht="21" x14ac:dyDescent="0.35">
      <c r="A11" s="204"/>
      <c r="B11" s="204"/>
      <c r="C11" s="215"/>
      <c r="D11" s="215"/>
    </row>
    <row r="12" spans="1:4" ht="21" x14ac:dyDescent="0.35">
      <c r="B12" s="202" t="s">
        <v>250</v>
      </c>
    </row>
    <row r="13" spans="1:4" ht="21" x14ac:dyDescent="0.35">
      <c r="A13" s="204"/>
      <c r="B13" s="205" t="s">
        <v>198</v>
      </c>
      <c r="C13" s="206" t="s">
        <v>199</v>
      </c>
      <c r="D13" s="207" t="s">
        <v>5</v>
      </c>
    </row>
    <row r="14" spans="1:4" ht="21" x14ac:dyDescent="0.35">
      <c r="A14" s="204"/>
      <c r="B14" s="211" t="s">
        <v>213</v>
      </c>
      <c r="C14" s="212" t="s">
        <v>253</v>
      </c>
      <c r="D14" s="213">
        <v>22400</v>
      </c>
    </row>
    <row r="15" spans="1:4" ht="21" x14ac:dyDescent="0.35">
      <c r="A15" s="204"/>
      <c r="B15" s="211"/>
      <c r="C15" s="212"/>
      <c r="D15" s="213"/>
    </row>
    <row r="16" spans="1:4" ht="21" x14ac:dyDescent="0.35">
      <c r="A16" s="202"/>
      <c r="B16" s="324" t="s">
        <v>8</v>
      </c>
      <c r="C16" s="325"/>
      <c r="D16" s="214">
        <f>SUM(D14:D15)</f>
        <v>22400</v>
      </c>
    </row>
    <row r="38" spans="1:4" ht="21" x14ac:dyDescent="0.35">
      <c r="A38" s="323" t="s">
        <v>51</v>
      </c>
      <c r="B38" s="323"/>
      <c r="C38" s="323"/>
      <c r="D38" s="323"/>
    </row>
    <row r="39" spans="1:4" ht="21" x14ac:dyDescent="0.35">
      <c r="A39" s="323" t="s">
        <v>0</v>
      </c>
      <c r="B39" s="323"/>
      <c r="C39" s="323"/>
      <c r="D39" s="323"/>
    </row>
    <row r="40" spans="1:4" ht="21" x14ac:dyDescent="0.35">
      <c r="A40" s="323" t="s">
        <v>263</v>
      </c>
      <c r="B40" s="323"/>
      <c r="C40" s="323"/>
      <c r="D40" s="323"/>
    </row>
    <row r="42" spans="1:4" ht="21" x14ac:dyDescent="0.35">
      <c r="A42" s="202" t="s">
        <v>212</v>
      </c>
      <c r="B42" s="202"/>
      <c r="C42" s="202"/>
      <c r="D42" s="203"/>
    </row>
    <row r="43" spans="1:4" ht="21" x14ac:dyDescent="0.35">
      <c r="A43" s="202"/>
      <c r="B43" s="202" t="s">
        <v>261</v>
      </c>
      <c r="C43" s="202"/>
      <c r="D43" s="203"/>
    </row>
    <row r="44" spans="1:4" ht="21" x14ac:dyDescent="0.35">
      <c r="A44" s="204"/>
      <c r="B44" s="205" t="s">
        <v>198</v>
      </c>
      <c r="C44" s="206" t="s">
        <v>199</v>
      </c>
      <c r="D44" s="207" t="s">
        <v>5</v>
      </c>
    </row>
    <row r="45" spans="1:4" ht="21" x14ac:dyDescent="0.35">
      <c r="A45" s="204"/>
      <c r="B45" s="208" t="s">
        <v>52</v>
      </c>
      <c r="C45" s="209" t="s">
        <v>52</v>
      </c>
      <c r="D45" s="210" t="s">
        <v>52</v>
      </c>
    </row>
    <row r="46" spans="1:4" ht="21" x14ac:dyDescent="0.35">
      <c r="A46" s="204"/>
      <c r="B46" s="211"/>
      <c r="C46" s="212"/>
      <c r="D46" s="213"/>
    </row>
    <row r="47" spans="1:4" ht="21" x14ac:dyDescent="0.35">
      <c r="A47" s="202"/>
      <c r="B47" s="324" t="s">
        <v>8</v>
      </c>
      <c r="C47" s="325"/>
      <c r="D47" s="214"/>
    </row>
    <row r="48" spans="1:4" ht="21" x14ac:dyDescent="0.35">
      <c r="A48" s="204"/>
      <c r="B48" s="204"/>
      <c r="C48" s="215"/>
      <c r="D48" s="215"/>
    </row>
    <row r="49" spans="1:4" ht="21" x14ac:dyDescent="0.35">
      <c r="B49" s="202" t="s">
        <v>250</v>
      </c>
    </row>
    <row r="50" spans="1:4" ht="21" x14ac:dyDescent="0.35">
      <c r="A50" s="204"/>
      <c r="B50" s="205" t="s">
        <v>198</v>
      </c>
      <c r="C50" s="206" t="s">
        <v>199</v>
      </c>
      <c r="D50" s="207" t="s">
        <v>5</v>
      </c>
    </row>
    <row r="51" spans="1:4" ht="21" x14ac:dyDescent="0.35">
      <c r="A51" s="204"/>
      <c r="B51" s="211" t="s">
        <v>213</v>
      </c>
      <c r="C51" s="212" t="s">
        <v>253</v>
      </c>
      <c r="D51" s="213">
        <v>22400</v>
      </c>
    </row>
    <row r="52" spans="1:4" ht="21" x14ac:dyDescent="0.35">
      <c r="A52" s="204"/>
      <c r="B52" s="211"/>
      <c r="C52" s="212"/>
      <c r="D52" s="213"/>
    </row>
    <row r="53" spans="1:4" ht="21" x14ac:dyDescent="0.35">
      <c r="A53" s="202"/>
      <c r="B53" s="324" t="s">
        <v>8</v>
      </c>
      <c r="C53" s="325"/>
      <c r="D53" s="214">
        <f>SUM(D51:D52)</f>
        <v>22400</v>
      </c>
    </row>
  </sheetData>
  <mergeCells count="10">
    <mergeCell ref="B16:C16"/>
    <mergeCell ref="B10:C10"/>
    <mergeCell ref="A1:D1"/>
    <mergeCell ref="A2:D2"/>
    <mergeCell ref="A3:D3"/>
    <mergeCell ref="A38:D38"/>
    <mergeCell ref="A39:D39"/>
    <mergeCell ref="A40:D40"/>
    <mergeCell ref="B47:C47"/>
    <mergeCell ref="B53:C5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6"/>
  <sheetViews>
    <sheetView zoomScaleNormal="100" workbookViewId="0">
      <selection activeCell="E37" sqref="E37"/>
    </sheetView>
  </sheetViews>
  <sheetFormatPr defaultColWidth="8.88671875" defaultRowHeight="21" x14ac:dyDescent="0.35"/>
  <cols>
    <col min="1" max="1" width="8.88671875" style="7"/>
    <col min="2" max="2" width="12.6640625" style="7" customWidth="1"/>
    <col min="3" max="3" width="12.77734375" style="7" customWidth="1"/>
    <col min="4" max="4" width="17.44140625" style="7" customWidth="1"/>
    <col min="5" max="5" width="30" style="7" customWidth="1"/>
    <col min="6" max="6" width="42" style="7" customWidth="1"/>
    <col min="7" max="7" width="14.88671875" style="43" customWidth="1"/>
    <col min="8" max="8" width="9.88671875" style="7" bestFit="1" customWidth="1"/>
    <col min="9" max="16384" width="8.88671875" style="7"/>
  </cols>
  <sheetData>
    <row r="1" spans="1:8" x14ac:dyDescent="0.35">
      <c r="A1" s="314" t="s">
        <v>51</v>
      </c>
      <c r="B1" s="314"/>
      <c r="C1" s="314"/>
      <c r="D1" s="314"/>
      <c r="E1" s="314"/>
      <c r="F1" s="314"/>
      <c r="G1" s="314"/>
    </row>
    <row r="2" spans="1:8" x14ac:dyDescent="0.35">
      <c r="A2" s="314" t="s">
        <v>0</v>
      </c>
      <c r="B2" s="314"/>
      <c r="C2" s="314"/>
      <c r="D2" s="314"/>
      <c r="E2" s="314"/>
      <c r="F2" s="314"/>
      <c r="G2" s="314"/>
    </row>
    <row r="3" spans="1:8" x14ac:dyDescent="0.35">
      <c r="A3" s="314" t="s">
        <v>263</v>
      </c>
      <c r="B3" s="314"/>
      <c r="C3" s="314"/>
      <c r="D3" s="314"/>
      <c r="E3" s="314"/>
      <c r="F3" s="314"/>
      <c r="G3" s="314"/>
    </row>
    <row r="4" spans="1:8" ht="15" customHeight="1" x14ac:dyDescent="0.35">
      <c r="A4" s="42"/>
      <c r="B4" s="42"/>
      <c r="C4" s="42"/>
      <c r="D4" s="42"/>
      <c r="E4" s="42"/>
      <c r="F4" s="42"/>
      <c r="G4" s="219"/>
    </row>
    <row r="5" spans="1:8" x14ac:dyDescent="0.35">
      <c r="A5" s="123" t="s">
        <v>214</v>
      </c>
      <c r="B5" s="42"/>
      <c r="C5" s="42"/>
      <c r="D5" s="42"/>
      <c r="E5" s="42"/>
      <c r="F5" s="42"/>
      <c r="G5" s="219"/>
    </row>
    <row r="6" spans="1:8" ht="25.5" customHeight="1" x14ac:dyDescent="0.35">
      <c r="A6" s="123" t="s">
        <v>261</v>
      </c>
      <c r="B6" s="42"/>
      <c r="C6" s="42"/>
      <c r="D6" s="42"/>
      <c r="E6" s="42"/>
      <c r="F6" s="42"/>
      <c r="G6" s="219"/>
    </row>
    <row r="7" spans="1:8" s="123" customFormat="1" x14ac:dyDescent="0.35">
      <c r="A7" s="217" t="s">
        <v>12</v>
      </c>
      <c r="B7" s="217" t="s">
        <v>13</v>
      </c>
      <c r="C7" s="217" t="s">
        <v>14</v>
      </c>
      <c r="D7" s="217" t="s">
        <v>15</v>
      </c>
      <c r="E7" s="217" t="s">
        <v>16</v>
      </c>
      <c r="F7" s="217" t="s">
        <v>17</v>
      </c>
      <c r="G7" s="218" t="s">
        <v>5</v>
      </c>
    </row>
    <row r="8" spans="1:8" x14ac:dyDescent="0.35">
      <c r="A8" s="15" t="s">
        <v>44</v>
      </c>
      <c r="B8" s="15" t="s">
        <v>55</v>
      </c>
      <c r="C8" s="15" t="s">
        <v>56</v>
      </c>
      <c r="D8" s="15" t="s">
        <v>57</v>
      </c>
      <c r="E8" s="15" t="s">
        <v>245</v>
      </c>
      <c r="F8" s="15" t="s">
        <v>265</v>
      </c>
      <c r="G8" s="66">
        <v>270000</v>
      </c>
    </row>
    <row r="9" spans="1:8" x14ac:dyDescent="0.35">
      <c r="A9" s="15"/>
      <c r="B9" s="15"/>
      <c r="C9" s="15"/>
      <c r="D9" s="15"/>
      <c r="E9" s="15"/>
      <c r="F9" s="15" t="s">
        <v>266</v>
      </c>
      <c r="G9" s="66"/>
      <c r="H9" s="85"/>
    </row>
    <row r="10" spans="1:8" x14ac:dyDescent="0.35">
      <c r="A10" s="15" t="s">
        <v>44</v>
      </c>
      <c r="B10" s="15" t="s">
        <v>55</v>
      </c>
      <c r="C10" s="15" t="s">
        <v>56</v>
      </c>
      <c r="D10" s="15" t="s">
        <v>57</v>
      </c>
      <c r="E10" s="15" t="s">
        <v>245</v>
      </c>
      <c r="F10" s="15" t="s">
        <v>267</v>
      </c>
      <c r="G10" s="66">
        <v>378000</v>
      </c>
      <c r="H10" s="85"/>
    </row>
    <row r="11" spans="1:8" x14ac:dyDescent="0.35">
      <c r="A11" s="15"/>
      <c r="B11" s="15"/>
      <c r="C11" s="15"/>
      <c r="D11" s="15"/>
      <c r="E11" s="15"/>
      <c r="F11" s="15" t="s">
        <v>266</v>
      </c>
      <c r="G11" s="66"/>
    </row>
    <row r="12" spans="1:8" x14ac:dyDescent="0.35">
      <c r="A12" s="15" t="s">
        <v>268</v>
      </c>
      <c r="B12" s="15" t="s">
        <v>55</v>
      </c>
      <c r="C12" s="15" t="s">
        <v>56</v>
      </c>
      <c r="D12" s="15" t="s">
        <v>57</v>
      </c>
      <c r="E12" s="15" t="s">
        <v>269</v>
      </c>
      <c r="F12" s="15" t="s">
        <v>270</v>
      </c>
      <c r="G12" s="66">
        <v>230000</v>
      </c>
    </row>
    <row r="13" spans="1:8" x14ac:dyDescent="0.35">
      <c r="A13" s="15"/>
      <c r="B13" s="15"/>
      <c r="C13" s="15"/>
      <c r="D13" s="15"/>
      <c r="E13" s="15"/>
      <c r="F13" s="15" t="s">
        <v>271</v>
      </c>
      <c r="G13" s="66"/>
    </row>
    <row r="14" spans="1:8" x14ac:dyDescent="0.35">
      <c r="A14" s="15" t="s">
        <v>268</v>
      </c>
      <c r="B14" s="15" t="s">
        <v>55</v>
      </c>
      <c r="C14" s="15" t="s">
        <v>56</v>
      </c>
      <c r="D14" s="15" t="s">
        <v>57</v>
      </c>
      <c r="E14" s="15" t="s">
        <v>269</v>
      </c>
      <c r="F14" s="15" t="s">
        <v>270</v>
      </c>
      <c r="G14" s="66">
        <v>500000</v>
      </c>
    </row>
    <row r="15" spans="1:8" x14ac:dyDescent="0.35">
      <c r="A15" s="15"/>
      <c r="B15" s="15"/>
      <c r="C15" s="15"/>
      <c r="D15" s="15"/>
      <c r="E15" s="15"/>
      <c r="F15" s="15" t="s">
        <v>271</v>
      </c>
      <c r="G15" s="66"/>
    </row>
    <row r="16" spans="1:8" x14ac:dyDescent="0.35">
      <c r="A16" s="15" t="s">
        <v>44</v>
      </c>
      <c r="B16" s="15" t="s">
        <v>55</v>
      </c>
      <c r="C16" s="15" t="s">
        <v>56</v>
      </c>
      <c r="D16" s="15" t="s">
        <v>57</v>
      </c>
      <c r="E16" s="15" t="s">
        <v>245</v>
      </c>
      <c r="F16" s="15" t="s">
        <v>272</v>
      </c>
      <c r="G16" s="66">
        <v>240000</v>
      </c>
    </row>
    <row r="17" spans="1:8" x14ac:dyDescent="0.35">
      <c r="A17" s="15"/>
      <c r="B17" s="15"/>
      <c r="C17" s="15"/>
      <c r="D17" s="15"/>
      <c r="E17" s="15"/>
      <c r="F17" s="15" t="s">
        <v>271</v>
      </c>
      <c r="G17" s="66"/>
    </row>
    <row r="18" spans="1:8" x14ac:dyDescent="0.35">
      <c r="A18" s="15" t="s">
        <v>44</v>
      </c>
      <c r="B18" s="15" t="s">
        <v>55</v>
      </c>
      <c r="C18" s="15" t="s">
        <v>56</v>
      </c>
      <c r="D18" s="15" t="s">
        <v>57</v>
      </c>
      <c r="E18" s="15" t="s">
        <v>245</v>
      </c>
      <c r="F18" s="15" t="s">
        <v>273</v>
      </c>
      <c r="G18" s="66">
        <v>50000</v>
      </c>
    </row>
    <row r="19" spans="1:8" x14ac:dyDescent="0.35">
      <c r="A19" s="15"/>
      <c r="B19" s="15"/>
      <c r="C19" s="15"/>
      <c r="D19" s="15"/>
      <c r="E19" s="15"/>
      <c r="F19" s="15" t="s">
        <v>274</v>
      </c>
      <c r="G19" s="66"/>
    </row>
    <row r="20" spans="1:8" x14ac:dyDescent="0.35">
      <c r="A20" s="15" t="s">
        <v>268</v>
      </c>
      <c r="B20" s="15" t="s">
        <v>55</v>
      </c>
      <c r="C20" s="15" t="s">
        <v>56</v>
      </c>
      <c r="D20" s="15" t="s">
        <v>57</v>
      </c>
      <c r="E20" s="15" t="s">
        <v>269</v>
      </c>
      <c r="F20" s="15" t="s">
        <v>275</v>
      </c>
      <c r="G20" s="66">
        <v>100000</v>
      </c>
    </row>
    <row r="21" spans="1:8" x14ac:dyDescent="0.35">
      <c r="A21" s="15"/>
      <c r="B21" s="15"/>
      <c r="C21" s="15"/>
      <c r="D21" s="15"/>
      <c r="E21" s="15"/>
      <c r="F21" s="15" t="s">
        <v>276</v>
      </c>
      <c r="G21" s="66"/>
    </row>
    <row r="22" spans="1:8" x14ac:dyDescent="0.35">
      <c r="A22" s="15" t="s">
        <v>268</v>
      </c>
      <c r="B22" s="15" t="s">
        <v>55</v>
      </c>
      <c r="C22" s="15" t="s">
        <v>56</v>
      </c>
      <c r="D22" s="15" t="s">
        <v>57</v>
      </c>
      <c r="E22" s="15" t="s">
        <v>269</v>
      </c>
      <c r="F22" s="15" t="s">
        <v>277</v>
      </c>
      <c r="G22" s="66">
        <v>20000</v>
      </c>
    </row>
    <row r="23" spans="1:8" x14ac:dyDescent="0.35">
      <c r="A23" s="15"/>
      <c r="B23" s="15"/>
      <c r="C23" s="15"/>
      <c r="D23" s="15"/>
      <c r="E23" s="15"/>
      <c r="F23" s="15" t="s">
        <v>278</v>
      </c>
      <c r="G23" s="66"/>
    </row>
    <row r="24" spans="1:8" x14ac:dyDescent="0.35">
      <c r="A24" s="15" t="s">
        <v>268</v>
      </c>
      <c r="B24" s="15" t="s">
        <v>55</v>
      </c>
      <c r="C24" s="15" t="s">
        <v>56</v>
      </c>
      <c r="D24" s="15" t="s">
        <v>57</v>
      </c>
      <c r="E24" s="15" t="s">
        <v>269</v>
      </c>
      <c r="F24" s="15" t="s">
        <v>279</v>
      </c>
      <c r="G24" s="66">
        <v>100000</v>
      </c>
    </row>
    <row r="25" spans="1:8" x14ac:dyDescent="0.35">
      <c r="A25" s="15"/>
      <c r="B25" s="15"/>
      <c r="C25" s="15"/>
      <c r="D25" s="15"/>
      <c r="E25" s="15"/>
      <c r="F25" s="15" t="s">
        <v>271</v>
      </c>
      <c r="G25" s="66"/>
    </row>
    <row r="26" spans="1:8" x14ac:dyDescent="0.35">
      <c r="A26" s="15" t="s">
        <v>268</v>
      </c>
      <c r="B26" s="15" t="s">
        <v>55</v>
      </c>
      <c r="C26" s="15" t="s">
        <v>56</v>
      </c>
      <c r="D26" s="15" t="s">
        <v>57</v>
      </c>
      <c r="E26" s="15" t="s">
        <v>269</v>
      </c>
      <c r="F26" s="15" t="s">
        <v>272</v>
      </c>
      <c r="G26" s="66">
        <v>300000</v>
      </c>
      <c r="H26" s="85"/>
    </row>
    <row r="27" spans="1:8" x14ac:dyDescent="0.35">
      <c r="A27" s="15"/>
      <c r="B27" s="15"/>
      <c r="C27" s="15"/>
      <c r="D27" s="15"/>
      <c r="E27" s="15"/>
      <c r="F27" s="15" t="s">
        <v>271</v>
      </c>
      <c r="G27" s="66"/>
      <c r="H27" s="85"/>
    </row>
    <row r="28" spans="1:8" x14ac:dyDescent="0.35">
      <c r="A28" s="15" t="s">
        <v>82</v>
      </c>
      <c r="B28" s="15" t="s">
        <v>55</v>
      </c>
      <c r="C28" s="15" t="s">
        <v>56</v>
      </c>
      <c r="D28" s="15" t="s">
        <v>57</v>
      </c>
      <c r="E28" s="15" t="s">
        <v>269</v>
      </c>
      <c r="F28" s="15" t="s">
        <v>344</v>
      </c>
      <c r="G28" s="66">
        <v>819900</v>
      </c>
      <c r="H28" s="85"/>
    </row>
    <row r="29" spans="1:8" x14ac:dyDescent="0.35">
      <c r="A29" s="16" t="s">
        <v>289</v>
      </c>
      <c r="B29" s="16"/>
      <c r="C29" s="16"/>
      <c r="D29" s="16"/>
      <c r="E29" s="16"/>
      <c r="F29" s="16" t="s">
        <v>278</v>
      </c>
      <c r="G29" s="70"/>
    </row>
    <row r="30" spans="1:8" ht="21.75" thickBot="1" x14ac:dyDescent="0.4">
      <c r="A30" s="326" t="s">
        <v>8</v>
      </c>
      <c r="B30" s="327"/>
      <c r="C30" s="327"/>
      <c r="D30" s="327"/>
      <c r="E30" s="327"/>
      <c r="F30" s="328"/>
      <c r="G30" s="46">
        <f>SUM(G8:G29)</f>
        <v>3007900</v>
      </c>
      <c r="H30" s="43"/>
    </row>
    <row r="31" spans="1:8" ht="21.75" thickTop="1" x14ac:dyDescent="0.35"/>
    <row r="35" spans="1:8" x14ac:dyDescent="0.35">
      <c r="A35" s="329" t="s">
        <v>280</v>
      </c>
      <c r="B35" s="329"/>
      <c r="C35" s="329"/>
      <c r="D35" s="329"/>
      <c r="E35" s="329"/>
      <c r="F35" s="329"/>
      <c r="G35" s="329"/>
    </row>
    <row r="37" spans="1:8" x14ac:dyDescent="0.35">
      <c r="A37" s="123" t="s">
        <v>250</v>
      </c>
    </row>
    <row r="38" spans="1:8" s="123" customFormat="1" x14ac:dyDescent="0.35">
      <c r="A38" s="217" t="s">
        <v>12</v>
      </c>
      <c r="B38" s="217" t="s">
        <v>13</v>
      </c>
      <c r="C38" s="217" t="s">
        <v>14</v>
      </c>
      <c r="D38" s="217" t="s">
        <v>15</v>
      </c>
      <c r="E38" s="217" t="s">
        <v>16</v>
      </c>
      <c r="F38" s="217" t="s">
        <v>17</v>
      </c>
      <c r="G38" s="218" t="s">
        <v>5</v>
      </c>
    </row>
    <row r="39" spans="1:8" x14ac:dyDescent="0.35">
      <c r="A39" s="15" t="s">
        <v>44</v>
      </c>
      <c r="B39" s="15" t="s">
        <v>55</v>
      </c>
      <c r="C39" s="15" t="s">
        <v>56</v>
      </c>
      <c r="D39" s="15" t="s">
        <v>57</v>
      </c>
      <c r="E39" s="15" t="s">
        <v>244</v>
      </c>
      <c r="F39" s="15" t="s">
        <v>249</v>
      </c>
      <c r="G39" s="66">
        <v>495000</v>
      </c>
    </row>
    <row r="40" spans="1:8" x14ac:dyDescent="0.35">
      <c r="A40" s="15"/>
      <c r="B40" s="15"/>
      <c r="C40" s="15"/>
      <c r="D40" s="15"/>
      <c r="E40" s="15"/>
      <c r="F40" s="15" t="s">
        <v>248</v>
      </c>
      <c r="G40" s="66"/>
    </row>
    <row r="41" spans="1:8" x14ac:dyDescent="0.35">
      <c r="A41" s="15" t="s">
        <v>44</v>
      </c>
      <c r="B41" s="15" t="s">
        <v>55</v>
      </c>
      <c r="C41" s="15" t="s">
        <v>56</v>
      </c>
      <c r="D41" s="15" t="s">
        <v>57</v>
      </c>
      <c r="E41" s="15" t="s">
        <v>245</v>
      </c>
      <c r="F41" s="15" t="s">
        <v>246</v>
      </c>
      <c r="G41" s="66">
        <v>370000</v>
      </c>
    </row>
    <row r="42" spans="1:8" x14ac:dyDescent="0.35">
      <c r="A42" s="15"/>
      <c r="B42" s="15"/>
      <c r="C42" s="15"/>
      <c r="D42" s="15"/>
      <c r="E42" s="15"/>
      <c r="F42" s="15" t="s">
        <v>247</v>
      </c>
      <c r="G42" s="66"/>
      <c r="H42" s="85"/>
    </row>
    <row r="43" spans="1:8" x14ac:dyDescent="0.35">
      <c r="A43" s="15"/>
      <c r="B43" s="15"/>
      <c r="C43" s="15"/>
      <c r="D43" s="15"/>
      <c r="E43" s="15"/>
      <c r="F43" s="15"/>
      <c r="G43" s="66"/>
      <c r="H43" s="85"/>
    </row>
    <row r="44" spans="1:8" x14ac:dyDescent="0.35">
      <c r="A44" s="15"/>
      <c r="B44" s="15"/>
      <c r="C44" s="15"/>
      <c r="D44" s="15"/>
      <c r="E44" s="15"/>
      <c r="F44" s="15"/>
      <c r="G44" s="66"/>
    </row>
    <row r="45" spans="1:8" x14ac:dyDescent="0.35">
      <c r="A45" s="15"/>
      <c r="B45" s="15"/>
      <c r="C45" s="15"/>
      <c r="D45" s="15"/>
      <c r="E45" s="15"/>
      <c r="F45" s="15"/>
      <c r="G45" s="66"/>
      <c r="H45" s="85"/>
    </row>
    <row r="46" spans="1:8" x14ac:dyDescent="0.35">
      <c r="A46" s="16"/>
      <c r="B46" s="16"/>
      <c r="C46" s="16"/>
      <c r="D46" s="16"/>
      <c r="E46" s="16"/>
      <c r="F46" s="16"/>
      <c r="G46" s="70"/>
    </row>
    <row r="47" spans="1:8" ht="21.75" thickBot="1" x14ac:dyDescent="0.4">
      <c r="A47" s="326" t="s">
        <v>8</v>
      </c>
      <c r="B47" s="327"/>
      <c r="C47" s="327"/>
      <c r="D47" s="327"/>
      <c r="E47" s="327"/>
      <c r="F47" s="328"/>
      <c r="G47" s="46">
        <f>SUM(G39:G46)</f>
        <v>865000</v>
      </c>
      <c r="H47" s="43"/>
    </row>
    <row r="48" spans="1:8" ht="21.75" thickTop="1" x14ac:dyDescent="0.35"/>
    <row r="64" spans="1:7" x14ac:dyDescent="0.35">
      <c r="A64" s="329" t="s">
        <v>280</v>
      </c>
      <c r="B64" s="329"/>
      <c r="C64" s="329"/>
      <c r="D64" s="329"/>
      <c r="E64" s="329"/>
      <c r="F64" s="329"/>
      <c r="G64" s="329"/>
    </row>
    <row r="66" spans="1:7" x14ac:dyDescent="0.35">
      <c r="A66" s="123" t="s">
        <v>250</v>
      </c>
    </row>
    <row r="67" spans="1:7" x14ac:dyDescent="0.35">
      <c r="A67" s="217" t="s">
        <v>12</v>
      </c>
      <c r="B67" s="217" t="s">
        <v>13</v>
      </c>
      <c r="C67" s="217" t="s">
        <v>14</v>
      </c>
      <c r="D67" s="217" t="s">
        <v>15</v>
      </c>
      <c r="E67" s="217" t="s">
        <v>16</v>
      </c>
      <c r="F67" s="217" t="s">
        <v>17</v>
      </c>
      <c r="G67" s="218" t="s">
        <v>5</v>
      </c>
    </row>
    <row r="68" spans="1:7" x14ac:dyDescent="0.35">
      <c r="A68" s="15" t="s">
        <v>44</v>
      </c>
      <c r="B68" s="15" t="s">
        <v>55</v>
      </c>
      <c r="C68" s="15" t="s">
        <v>56</v>
      </c>
      <c r="D68" s="15" t="s">
        <v>57</v>
      </c>
      <c r="E68" s="15" t="s">
        <v>244</v>
      </c>
      <c r="F68" s="15" t="s">
        <v>249</v>
      </c>
      <c r="G68" s="66">
        <v>495000</v>
      </c>
    </row>
    <row r="69" spans="1:7" x14ac:dyDescent="0.35">
      <c r="A69" s="15"/>
      <c r="B69" s="15"/>
      <c r="C69" s="15"/>
      <c r="D69" s="15"/>
      <c r="E69" s="15"/>
      <c r="F69" s="15" t="s">
        <v>248</v>
      </c>
      <c r="G69" s="66"/>
    </row>
    <row r="70" spans="1:7" x14ac:dyDescent="0.35">
      <c r="A70" s="15" t="s">
        <v>44</v>
      </c>
      <c r="B70" s="15" t="s">
        <v>55</v>
      </c>
      <c r="C70" s="15" t="s">
        <v>56</v>
      </c>
      <c r="D70" s="15" t="s">
        <v>57</v>
      </c>
      <c r="E70" s="15" t="s">
        <v>245</v>
      </c>
      <c r="F70" s="15" t="s">
        <v>246</v>
      </c>
      <c r="G70" s="66">
        <v>370000</v>
      </c>
    </row>
    <row r="71" spans="1:7" x14ac:dyDescent="0.35">
      <c r="A71" s="15"/>
      <c r="B71" s="15"/>
      <c r="C71" s="15"/>
      <c r="D71" s="15"/>
      <c r="E71" s="15"/>
      <c r="F71" s="15" t="s">
        <v>247</v>
      </c>
      <c r="G71" s="66"/>
    </row>
    <row r="72" spans="1:7" x14ac:dyDescent="0.35">
      <c r="A72" s="15"/>
      <c r="B72" s="15"/>
      <c r="C72" s="15"/>
      <c r="D72" s="15"/>
      <c r="E72" s="15"/>
      <c r="F72" s="15"/>
      <c r="G72" s="66"/>
    </row>
    <row r="73" spans="1:7" x14ac:dyDescent="0.35">
      <c r="A73" s="15"/>
      <c r="B73" s="15"/>
      <c r="C73" s="15"/>
      <c r="D73" s="15"/>
      <c r="E73" s="15"/>
      <c r="F73" s="15"/>
      <c r="G73" s="66"/>
    </row>
    <row r="74" spans="1:7" x14ac:dyDescent="0.35">
      <c r="A74" s="15"/>
      <c r="B74" s="15"/>
      <c r="C74" s="15"/>
      <c r="D74" s="15"/>
      <c r="E74" s="15"/>
      <c r="F74" s="15"/>
      <c r="G74" s="66"/>
    </row>
    <row r="75" spans="1:7" x14ac:dyDescent="0.35">
      <c r="A75" s="16"/>
      <c r="B75" s="16"/>
      <c r="C75" s="16"/>
      <c r="D75" s="16"/>
      <c r="E75" s="16"/>
      <c r="F75" s="16"/>
      <c r="G75" s="70"/>
    </row>
    <row r="76" spans="1:7" ht="21.75" thickBot="1" x14ac:dyDescent="0.4">
      <c r="A76" s="326" t="s">
        <v>8</v>
      </c>
      <c r="B76" s="327"/>
      <c r="C76" s="327"/>
      <c r="D76" s="327"/>
      <c r="E76" s="327"/>
      <c r="F76" s="328"/>
      <c r="G76" s="46">
        <f>SUM(G68:G75)</f>
        <v>865000</v>
      </c>
    </row>
    <row r="77" spans="1:7" ht="21.75" thickTop="1" x14ac:dyDescent="0.35"/>
    <row r="93" spans="1:7" s="9" customFormat="1" x14ac:dyDescent="0.35">
      <c r="G93" s="47"/>
    </row>
    <row r="95" spans="1:7" x14ac:dyDescent="0.35">
      <c r="A95" s="123" t="s">
        <v>250</v>
      </c>
    </row>
    <row r="96" spans="1:7" x14ac:dyDescent="0.35">
      <c r="A96" s="217" t="s">
        <v>12</v>
      </c>
      <c r="B96" s="217" t="s">
        <v>13</v>
      </c>
      <c r="C96" s="217" t="s">
        <v>14</v>
      </c>
      <c r="D96" s="217" t="s">
        <v>15</v>
      </c>
      <c r="E96" s="217" t="s">
        <v>16</v>
      </c>
      <c r="F96" s="217" t="s">
        <v>17</v>
      </c>
      <c r="G96" s="218" t="s">
        <v>5</v>
      </c>
    </row>
    <row r="97" spans="1:7" x14ac:dyDescent="0.35">
      <c r="A97" s="15" t="s">
        <v>44</v>
      </c>
      <c r="B97" s="15" t="s">
        <v>55</v>
      </c>
      <c r="C97" s="15" t="s">
        <v>56</v>
      </c>
      <c r="D97" s="15" t="s">
        <v>57</v>
      </c>
      <c r="E97" s="15" t="s">
        <v>244</v>
      </c>
      <c r="F97" s="15" t="s">
        <v>249</v>
      </c>
      <c r="G97" s="66">
        <v>495000</v>
      </c>
    </row>
    <row r="98" spans="1:7" x14ac:dyDescent="0.35">
      <c r="A98" s="15"/>
      <c r="B98" s="15"/>
      <c r="C98" s="15"/>
      <c r="D98" s="15"/>
      <c r="E98" s="15"/>
      <c r="F98" s="15" t="s">
        <v>248</v>
      </c>
      <c r="G98" s="66"/>
    </row>
    <row r="99" spans="1:7" x14ac:dyDescent="0.35">
      <c r="A99" s="15" t="s">
        <v>44</v>
      </c>
      <c r="B99" s="15" t="s">
        <v>55</v>
      </c>
      <c r="C99" s="15" t="s">
        <v>56</v>
      </c>
      <c r="D99" s="15" t="s">
        <v>57</v>
      </c>
      <c r="E99" s="15" t="s">
        <v>245</v>
      </c>
      <c r="F99" s="15" t="s">
        <v>246</v>
      </c>
      <c r="G99" s="66">
        <v>370000</v>
      </c>
    </row>
    <row r="100" spans="1:7" x14ac:dyDescent="0.35">
      <c r="A100" s="15"/>
      <c r="B100" s="15"/>
      <c r="C100" s="15"/>
      <c r="D100" s="15"/>
      <c r="E100" s="15"/>
      <c r="F100" s="15" t="s">
        <v>247</v>
      </c>
      <c r="G100" s="66"/>
    </row>
    <row r="101" spans="1:7" x14ac:dyDescent="0.35">
      <c r="A101" s="15"/>
      <c r="B101" s="15"/>
      <c r="C101" s="15"/>
      <c r="D101" s="15"/>
      <c r="E101" s="15"/>
      <c r="F101" s="15"/>
      <c r="G101" s="66"/>
    </row>
    <row r="102" spans="1:7" x14ac:dyDescent="0.35">
      <c r="A102" s="15"/>
      <c r="B102" s="15"/>
      <c r="C102" s="15"/>
      <c r="D102" s="15"/>
      <c r="E102" s="15"/>
      <c r="F102" s="15"/>
      <c r="G102" s="66"/>
    </row>
    <row r="103" spans="1:7" x14ac:dyDescent="0.35">
      <c r="A103" s="15"/>
      <c r="B103" s="15"/>
      <c r="C103" s="15"/>
      <c r="D103" s="15"/>
      <c r="E103" s="15"/>
      <c r="F103" s="15"/>
      <c r="G103" s="66"/>
    </row>
    <row r="104" spans="1:7" x14ac:dyDescent="0.35">
      <c r="A104" s="16"/>
      <c r="B104" s="16"/>
      <c r="C104" s="16"/>
      <c r="D104" s="16"/>
      <c r="E104" s="16"/>
      <c r="F104" s="16"/>
      <c r="G104" s="70"/>
    </row>
    <row r="105" spans="1:7" ht="21.75" thickBot="1" x14ac:dyDescent="0.4">
      <c r="A105" s="326" t="s">
        <v>8</v>
      </c>
      <c r="B105" s="327"/>
      <c r="C105" s="327"/>
      <c r="D105" s="327"/>
      <c r="E105" s="327"/>
      <c r="F105" s="328"/>
      <c r="G105" s="46">
        <f>SUM(G97:G104)</f>
        <v>865000</v>
      </c>
    </row>
    <row r="106" spans="1:7" ht="21.75" thickTop="1" x14ac:dyDescent="0.35"/>
  </sheetData>
  <mergeCells count="9">
    <mergeCell ref="A105:F105"/>
    <mergeCell ref="A2:G2"/>
    <mergeCell ref="A3:G3"/>
    <mergeCell ref="A30:F30"/>
    <mergeCell ref="A1:G1"/>
    <mergeCell ref="A47:F47"/>
    <mergeCell ref="A35:G35"/>
    <mergeCell ref="A64:G64"/>
    <mergeCell ref="A76:F76"/>
  </mergeCells>
  <pageMargins left="0.23622047244094491" right="0.19685039370078741" top="0.39370078740157483" bottom="0.47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E7" sqref="E7"/>
    </sheetView>
  </sheetViews>
  <sheetFormatPr defaultColWidth="8.88671875" defaultRowHeight="21" x14ac:dyDescent="0.35"/>
  <cols>
    <col min="1" max="1" width="8.5546875" style="7" customWidth="1"/>
    <col min="2" max="2" width="11.33203125" style="7" customWidth="1"/>
    <col min="3" max="3" width="10.6640625" style="7" customWidth="1"/>
    <col min="4" max="4" width="15.21875" style="7" customWidth="1"/>
    <col min="5" max="5" width="18.33203125" style="7" customWidth="1"/>
    <col min="6" max="6" width="40.109375" style="7" customWidth="1"/>
    <col min="7" max="7" width="9.6640625" style="7" bestFit="1" customWidth="1"/>
    <col min="8" max="16384" width="8.88671875" style="7"/>
  </cols>
  <sheetData>
    <row r="1" spans="1:7" x14ac:dyDescent="0.35">
      <c r="A1" s="329" t="s">
        <v>280</v>
      </c>
      <c r="B1" s="329"/>
      <c r="C1" s="329"/>
      <c r="D1" s="329"/>
      <c r="E1" s="329"/>
      <c r="F1" s="329"/>
      <c r="G1" s="329"/>
    </row>
    <row r="3" spans="1:7" x14ac:dyDescent="0.35">
      <c r="A3" s="123" t="s">
        <v>250</v>
      </c>
      <c r="G3" s="43"/>
    </row>
    <row r="4" spans="1:7" x14ac:dyDescent="0.35">
      <c r="A4" s="217" t="s">
        <v>12</v>
      </c>
      <c r="B4" s="217" t="s">
        <v>13</v>
      </c>
      <c r="C4" s="217" t="s">
        <v>14</v>
      </c>
      <c r="D4" s="217" t="s">
        <v>15</v>
      </c>
      <c r="E4" s="217" t="s">
        <v>16</v>
      </c>
      <c r="F4" s="217" t="s">
        <v>17</v>
      </c>
      <c r="G4" s="218" t="s">
        <v>5</v>
      </c>
    </row>
    <row r="5" spans="1:7" x14ac:dyDescent="0.35">
      <c r="A5" s="15" t="s">
        <v>44</v>
      </c>
      <c r="B5" s="15" t="s">
        <v>55</v>
      </c>
      <c r="C5" s="15" t="s">
        <v>56</v>
      </c>
      <c r="D5" s="15" t="s">
        <v>57</v>
      </c>
      <c r="E5" s="15" t="s">
        <v>244</v>
      </c>
      <c r="F5" s="15" t="s">
        <v>249</v>
      </c>
      <c r="G5" s="66">
        <v>495000</v>
      </c>
    </row>
    <row r="6" spans="1:7" x14ac:dyDescent="0.35">
      <c r="A6" s="15"/>
      <c r="B6" s="15"/>
      <c r="C6" s="15"/>
      <c r="D6" s="15"/>
      <c r="E6" s="15"/>
      <c r="F6" s="15" t="s">
        <v>248</v>
      </c>
      <c r="G6" s="66"/>
    </row>
    <row r="7" spans="1:7" x14ac:dyDescent="0.35">
      <c r="A7" s="15" t="s">
        <v>44</v>
      </c>
      <c r="B7" s="15" t="s">
        <v>55</v>
      </c>
      <c r="C7" s="15" t="s">
        <v>56</v>
      </c>
      <c r="D7" s="15" t="s">
        <v>57</v>
      </c>
      <c r="E7" s="15" t="s">
        <v>245</v>
      </c>
      <c r="F7" s="15" t="s">
        <v>246</v>
      </c>
      <c r="G7" s="66">
        <v>370000</v>
      </c>
    </row>
    <row r="8" spans="1:7" x14ac:dyDescent="0.35">
      <c r="A8" s="15"/>
      <c r="B8" s="15"/>
      <c r="C8" s="15"/>
      <c r="D8" s="15"/>
      <c r="E8" s="15"/>
      <c r="F8" s="15" t="s">
        <v>247</v>
      </c>
      <c r="G8" s="66"/>
    </row>
    <row r="9" spans="1:7" x14ac:dyDescent="0.35">
      <c r="A9" s="15"/>
      <c r="B9" s="15"/>
      <c r="C9" s="15"/>
      <c r="D9" s="15"/>
      <c r="E9" s="15"/>
      <c r="F9" s="15"/>
      <c r="G9" s="66"/>
    </row>
    <row r="10" spans="1:7" x14ac:dyDescent="0.35">
      <c r="A10" s="15"/>
      <c r="B10" s="15"/>
      <c r="C10" s="15"/>
      <c r="D10" s="15"/>
      <c r="E10" s="15"/>
      <c r="F10" s="15"/>
      <c r="G10" s="66"/>
    </row>
    <row r="11" spans="1:7" x14ac:dyDescent="0.35">
      <c r="A11" s="15"/>
      <c r="B11" s="15"/>
      <c r="C11" s="15"/>
      <c r="D11" s="15"/>
      <c r="E11" s="15"/>
      <c r="F11" s="15"/>
      <c r="G11" s="66"/>
    </row>
    <row r="12" spans="1:7" x14ac:dyDescent="0.35">
      <c r="A12" s="16"/>
      <c r="B12" s="16"/>
      <c r="C12" s="16"/>
      <c r="D12" s="16"/>
      <c r="E12" s="16"/>
      <c r="F12" s="16"/>
      <c r="G12" s="70"/>
    </row>
    <row r="13" spans="1:7" ht="21.75" thickBot="1" x14ac:dyDescent="0.4">
      <c r="A13" s="326" t="s">
        <v>8</v>
      </c>
      <c r="B13" s="327"/>
      <c r="C13" s="327"/>
      <c r="D13" s="327"/>
      <c r="E13" s="327"/>
      <c r="F13" s="328"/>
      <c r="G13" s="46">
        <f>SUM(G5:G12)</f>
        <v>865000</v>
      </c>
    </row>
    <row r="14" spans="1:7" ht="21.75" thickTop="1" x14ac:dyDescent="0.35">
      <c r="G14" s="43"/>
    </row>
  </sheetData>
  <mergeCells count="2">
    <mergeCell ref="A13:F13"/>
    <mergeCell ref="A1:G1"/>
  </mergeCells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zoomScaleNormal="100" workbookViewId="0">
      <selection activeCell="C10" sqref="C10"/>
    </sheetView>
  </sheetViews>
  <sheetFormatPr defaultColWidth="8.88671875" defaultRowHeight="21" x14ac:dyDescent="0.35"/>
  <cols>
    <col min="1" max="1" width="8.88671875" style="7"/>
    <col min="2" max="2" width="41.109375" style="7" customWidth="1"/>
    <col min="3" max="3" width="9.6640625" style="7" customWidth="1"/>
    <col min="4" max="4" width="8" style="7" customWidth="1"/>
    <col min="5" max="5" width="9.5546875" style="7" customWidth="1"/>
    <col min="6" max="6" width="8.88671875" style="7"/>
    <col min="7" max="7" width="2.5546875" style="7" customWidth="1"/>
    <col min="8" max="8" width="8.88671875" style="7"/>
    <col min="9" max="9" width="34.109375" style="7" customWidth="1"/>
    <col min="10" max="10" width="15.44140625" style="7" customWidth="1"/>
    <col min="11" max="16384" width="8.88671875" style="7"/>
  </cols>
  <sheetData>
    <row r="1" spans="1:10" x14ac:dyDescent="0.35">
      <c r="A1" s="314" t="s">
        <v>51</v>
      </c>
      <c r="B1" s="314"/>
      <c r="C1" s="314"/>
      <c r="D1" s="314"/>
      <c r="E1" s="314"/>
      <c r="F1" s="216"/>
      <c r="G1" s="216"/>
    </row>
    <row r="2" spans="1:10" x14ac:dyDescent="0.35">
      <c r="A2" s="314" t="s">
        <v>0</v>
      </c>
      <c r="B2" s="314"/>
      <c r="C2" s="314"/>
      <c r="D2" s="314"/>
      <c r="E2" s="314"/>
      <c r="F2" s="216"/>
      <c r="G2" s="216"/>
    </row>
    <row r="3" spans="1:10" x14ac:dyDescent="0.35">
      <c r="A3" s="314" t="s">
        <v>263</v>
      </c>
      <c r="B3" s="314"/>
      <c r="C3" s="314"/>
      <c r="D3" s="314"/>
      <c r="E3" s="314"/>
      <c r="F3" s="216"/>
      <c r="G3" s="216"/>
    </row>
    <row r="4" spans="1:10" x14ac:dyDescent="0.35">
      <c r="A4" s="42"/>
      <c r="B4" s="42"/>
      <c r="C4" s="42"/>
      <c r="D4" s="216"/>
      <c r="E4" s="216"/>
      <c r="F4" s="216"/>
      <c r="G4" s="216"/>
    </row>
    <row r="5" spans="1:10" x14ac:dyDescent="0.35">
      <c r="A5" s="123" t="s">
        <v>215</v>
      </c>
      <c r="B5" s="123"/>
      <c r="C5" s="42">
        <v>2562</v>
      </c>
      <c r="D5" s="42"/>
      <c r="E5" s="42">
        <v>2561</v>
      </c>
    </row>
    <row r="6" spans="1:10" x14ac:dyDescent="0.35">
      <c r="A6" s="123"/>
      <c r="B6" s="220" t="s">
        <v>351</v>
      </c>
      <c r="C6" s="221">
        <v>48944.92</v>
      </c>
      <c r="D6" s="123"/>
      <c r="E6" s="221">
        <v>17377.84</v>
      </c>
      <c r="I6" s="220"/>
      <c r="J6" s="221"/>
    </row>
    <row r="7" spans="1:10" x14ac:dyDescent="0.35">
      <c r="B7" s="222" t="s">
        <v>181</v>
      </c>
      <c r="C7" s="221">
        <v>432048</v>
      </c>
      <c r="E7" s="221">
        <v>327040</v>
      </c>
      <c r="I7" s="222"/>
      <c r="J7" s="221"/>
    </row>
    <row r="8" spans="1:10" x14ac:dyDescent="0.35">
      <c r="B8" s="222" t="s">
        <v>182</v>
      </c>
      <c r="C8" s="221">
        <v>1682.9</v>
      </c>
      <c r="E8" s="221">
        <v>1682.9</v>
      </c>
      <c r="I8" s="222"/>
      <c r="J8" s="221"/>
    </row>
    <row r="9" spans="1:10" x14ac:dyDescent="0.35">
      <c r="B9" s="222" t="s">
        <v>183</v>
      </c>
      <c r="C9" s="221">
        <f>1169516.95+1454.78</f>
        <v>1170971.73</v>
      </c>
      <c r="E9" s="221">
        <v>1168170.1399999999</v>
      </c>
      <c r="I9" s="222"/>
      <c r="J9" s="221"/>
    </row>
    <row r="10" spans="1:10" x14ac:dyDescent="0.35">
      <c r="B10" s="222" t="s">
        <v>243</v>
      </c>
      <c r="C10" s="223" t="s">
        <v>52</v>
      </c>
      <c r="E10" s="224">
        <v>2510</v>
      </c>
      <c r="I10" s="222"/>
      <c r="J10" s="221"/>
    </row>
    <row r="11" spans="1:10" x14ac:dyDescent="0.35">
      <c r="B11" s="222" t="s">
        <v>358</v>
      </c>
      <c r="C11" s="225">
        <v>20000</v>
      </c>
      <c r="E11" s="223" t="s">
        <v>52</v>
      </c>
      <c r="I11" s="222"/>
      <c r="J11" s="221"/>
    </row>
    <row r="12" spans="1:10" x14ac:dyDescent="0.35">
      <c r="B12" s="222" t="s">
        <v>281</v>
      </c>
      <c r="C12" s="225">
        <v>40000</v>
      </c>
      <c r="E12" s="223" t="s">
        <v>52</v>
      </c>
      <c r="I12" s="222"/>
      <c r="J12" s="221"/>
    </row>
    <row r="13" spans="1:10" x14ac:dyDescent="0.35">
      <c r="B13" s="222" t="s">
        <v>185</v>
      </c>
      <c r="C13" s="224"/>
      <c r="E13" s="224"/>
      <c r="I13" s="222"/>
      <c r="J13" s="224"/>
    </row>
    <row r="14" spans="1:10" x14ac:dyDescent="0.35">
      <c r="B14" s="222" t="s">
        <v>184</v>
      </c>
      <c r="C14" s="224">
        <v>1400</v>
      </c>
      <c r="E14" s="224">
        <v>1400</v>
      </c>
      <c r="I14" s="222"/>
      <c r="J14" s="224"/>
    </row>
    <row r="15" spans="1:10" x14ac:dyDescent="0.35">
      <c r="B15" s="222"/>
      <c r="C15" s="223"/>
      <c r="E15" s="224"/>
      <c r="I15" s="222"/>
      <c r="J15" s="224"/>
    </row>
    <row r="16" spans="1:10" x14ac:dyDescent="0.35">
      <c r="B16" s="222"/>
      <c r="C16" s="226"/>
      <c r="E16" s="226"/>
      <c r="I16" s="222"/>
      <c r="J16" s="224"/>
    </row>
    <row r="17" spans="2:5" ht="21.75" thickBot="1" x14ac:dyDescent="0.4">
      <c r="B17" s="222"/>
      <c r="C17" s="227">
        <f>SUM(C6:C16)</f>
        <v>1715047.55</v>
      </c>
      <c r="E17" s="227">
        <f>SUM(E6:E16)</f>
        <v>1518180.88</v>
      </c>
    </row>
    <row r="18" spans="2:5" ht="21.75" thickTop="1" x14ac:dyDescent="0.35">
      <c r="B18" s="228"/>
      <c r="C18" s="43"/>
    </row>
    <row r="19" spans="2:5" x14ac:dyDescent="0.35">
      <c r="B19" s="229"/>
      <c r="C19" s="165"/>
    </row>
    <row r="23" spans="2:5" x14ac:dyDescent="0.35">
      <c r="B23" s="230"/>
      <c r="C23" s="224"/>
    </row>
    <row r="24" spans="2:5" x14ac:dyDescent="0.35">
      <c r="B24" s="231"/>
      <c r="C24" s="224"/>
    </row>
    <row r="25" spans="2:5" x14ac:dyDescent="0.35">
      <c r="B25" s="231"/>
      <c r="C25" s="224"/>
    </row>
    <row r="26" spans="2:5" x14ac:dyDescent="0.35">
      <c r="B26" s="231"/>
      <c r="C26" s="224"/>
    </row>
    <row r="27" spans="2:5" x14ac:dyDescent="0.35">
      <c r="B27" s="231"/>
      <c r="C27" s="224"/>
    </row>
    <row r="28" spans="2:5" x14ac:dyDescent="0.35">
      <c r="B28" s="231"/>
      <c r="C28" s="224"/>
    </row>
    <row r="29" spans="2:5" x14ac:dyDescent="0.35">
      <c r="B29" s="231"/>
      <c r="C29" s="224"/>
    </row>
    <row r="30" spans="2:5" x14ac:dyDescent="0.35">
      <c r="B30" s="231"/>
      <c r="C30" s="224"/>
    </row>
    <row r="31" spans="2:5" x14ac:dyDescent="0.35">
      <c r="B31" s="231"/>
      <c r="C31" s="224"/>
    </row>
    <row r="32" spans="2:5" x14ac:dyDescent="0.35">
      <c r="B32" s="231"/>
      <c r="C32" s="224"/>
    </row>
    <row r="33" spans="2:3" x14ac:dyDescent="0.35">
      <c r="B33" s="231"/>
      <c r="C33" s="224"/>
    </row>
    <row r="34" spans="2:3" x14ac:dyDescent="0.35">
      <c r="B34" s="231"/>
      <c r="C34" s="224"/>
    </row>
  </sheetData>
  <mergeCells count="3">
    <mergeCell ref="A1:E1"/>
    <mergeCell ref="A2:E2"/>
    <mergeCell ref="A3:E3"/>
  </mergeCells>
  <printOptions horizontalCentered="1"/>
  <pageMargins left="0.27559055118110237" right="0.15748031496062992" top="0.51181102362204722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2"/>
  <sheetViews>
    <sheetView zoomScale="118" zoomScaleNormal="118" workbookViewId="0">
      <selection activeCell="D12" sqref="D12"/>
    </sheetView>
  </sheetViews>
  <sheetFormatPr defaultColWidth="8.88671875" defaultRowHeight="15.75" x14ac:dyDescent="0.25"/>
  <cols>
    <col min="1" max="1" width="2.77734375" style="5" customWidth="1"/>
    <col min="2" max="2" width="26.5546875" style="5" customWidth="1"/>
    <col min="3" max="3" width="8" style="253" customWidth="1"/>
    <col min="4" max="5" width="8.21875" style="253" customWidth="1"/>
    <col min="6" max="6" width="8.109375" style="5" customWidth="1"/>
    <col min="7" max="7" width="8.21875" style="5" customWidth="1"/>
    <col min="8" max="8" width="8" style="5" customWidth="1"/>
    <col min="9" max="9" width="10.21875" style="5" customWidth="1"/>
    <col min="10" max="16384" width="8.88671875" style="5"/>
  </cols>
  <sheetData>
    <row r="1" spans="1:8" x14ac:dyDescent="0.25">
      <c r="A1" s="336" t="s">
        <v>51</v>
      </c>
      <c r="B1" s="336"/>
      <c r="C1" s="336"/>
      <c r="D1" s="336"/>
      <c r="E1" s="336"/>
      <c r="F1" s="336"/>
      <c r="G1" s="336"/>
      <c r="H1" s="336"/>
    </row>
    <row r="2" spans="1:8" x14ac:dyDescent="0.25">
      <c r="A2" s="336" t="s">
        <v>0</v>
      </c>
      <c r="B2" s="336"/>
      <c r="C2" s="336"/>
      <c r="D2" s="336"/>
      <c r="E2" s="336"/>
      <c r="F2" s="336"/>
      <c r="G2" s="336"/>
      <c r="H2" s="336"/>
    </row>
    <row r="3" spans="1:8" x14ac:dyDescent="0.25">
      <c r="A3" s="336" t="s">
        <v>263</v>
      </c>
      <c r="B3" s="336"/>
      <c r="C3" s="336"/>
      <c r="D3" s="336"/>
      <c r="E3" s="336"/>
      <c r="F3" s="336"/>
      <c r="G3" s="336"/>
      <c r="H3" s="336"/>
    </row>
    <row r="4" spans="1:8" ht="5.25" customHeight="1" x14ac:dyDescent="0.25">
      <c r="A4" s="233"/>
      <c r="B4" s="233"/>
      <c r="C4" s="233"/>
      <c r="D4" s="233"/>
      <c r="E4" s="233"/>
      <c r="F4" s="234"/>
      <c r="G4" s="234"/>
    </row>
    <row r="5" spans="1:8" x14ac:dyDescent="0.25">
      <c r="A5" s="235" t="s">
        <v>216</v>
      </c>
      <c r="B5" s="236"/>
      <c r="C5" s="237"/>
      <c r="D5" s="237"/>
      <c r="E5" s="238"/>
    </row>
    <row r="6" spans="1:8" ht="25.5" customHeight="1" x14ac:dyDescent="0.25">
      <c r="A6" s="235"/>
      <c r="B6" s="236"/>
      <c r="C6" s="330" t="s">
        <v>264</v>
      </c>
      <c r="D6" s="331"/>
      <c r="E6" s="332"/>
      <c r="F6" s="333" t="s">
        <v>251</v>
      </c>
      <c r="G6" s="334"/>
      <c r="H6" s="335"/>
    </row>
    <row r="7" spans="1:8" x14ac:dyDescent="0.25">
      <c r="A7" s="239" t="s">
        <v>282</v>
      </c>
      <c r="B7" s="240"/>
      <c r="C7" s="241"/>
      <c r="D7" s="237"/>
      <c r="E7" s="242">
        <v>6463375.0099999998</v>
      </c>
      <c r="F7" s="241"/>
      <c r="G7" s="237"/>
      <c r="H7" s="242">
        <v>5222903.46</v>
      </c>
    </row>
    <row r="8" spans="1:8" x14ac:dyDescent="0.25">
      <c r="A8" s="30"/>
      <c r="B8" s="25" t="s">
        <v>21</v>
      </c>
      <c r="C8" s="243">
        <v>3503271.63</v>
      </c>
      <c r="D8" s="96"/>
      <c r="E8" s="242"/>
      <c r="F8" s="243">
        <v>2655053.4900000002</v>
      </c>
      <c r="G8" s="96"/>
      <c r="H8" s="242"/>
    </row>
    <row r="9" spans="1:8" x14ac:dyDescent="0.25">
      <c r="A9" s="30"/>
      <c r="B9" s="25" t="s">
        <v>22</v>
      </c>
      <c r="C9" s="243"/>
      <c r="D9" s="96"/>
      <c r="E9" s="242"/>
      <c r="F9" s="243"/>
      <c r="G9" s="96"/>
      <c r="H9" s="242"/>
    </row>
    <row r="10" spans="1:8" x14ac:dyDescent="0.25">
      <c r="A10" s="30"/>
      <c r="B10" s="25" t="s">
        <v>217</v>
      </c>
      <c r="C10" s="244">
        <v>525490.74</v>
      </c>
      <c r="D10" s="96"/>
      <c r="E10" s="242"/>
      <c r="F10" s="244">
        <v>663763.37</v>
      </c>
      <c r="G10" s="96"/>
      <c r="H10" s="242"/>
    </row>
    <row r="11" spans="1:8" x14ac:dyDescent="0.25">
      <c r="A11" s="30" t="s">
        <v>23</v>
      </c>
      <c r="B11" s="25"/>
      <c r="C11" s="243"/>
      <c r="D11" s="96">
        <v>2977780.89</v>
      </c>
      <c r="E11" s="242"/>
      <c r="F11" s="243"/>
      <c r="G11" s="96">
        <v>1991290.12</v>
      </c>
      <c r="H11" s="242"/>
    </row>
    <row r="12" spans="1:8" x14ac:dyDescent="0.25">
      <c r="A12" s="30"/>
      <c r="B12" s="25" t="s">
        <v>233</v>
      </c>
      <c r="C12" s="243"/>
      <c r="D12" s="245" t="s">
        <v>52</v>
      </c>
      <c r="E12" s="242"/>
      <c r="F12" s="243"/>
      <c r="G12" s="96">
        <v>7000</v>
      </c>
      <c r="H12" s="242"/>
    </row>
    <row r="13" spans="1:8" x14ac:dyDescent="0.25">
      <c r="A13" s="30"/>
      <c r="B13" s="25" t="s">
        <v>234</v>
      </c>
      <c r="C13" s="243"/>
      <c r="D13" s="245" t="s">
        <v>52</v>
      </c>
      <c r="E13" s="242"/>
      <c r="F13" s="243"/>
      <c r="G13" s="96">
        <v>3358.43</v>
      </c>
      <c r="H13" s="242"/>
    </row>
    <row r="14" spans="1:8" x14ac:dyDescent="0.25">
      <c r="A14" s="30"/>
      <c r="B14" s="25" t="s">
        <v>235</v>
      </c>
      <c r="C14" s="243"/>
      <c r="D14" s="96">
        <v>4000</v>
      </c>
      <c r="E14" s="242"/>
      <c r="F14" s="243"/>
      <c r="G14" s="96">
        <v>7200</v>
      </c>
      <c r="H14" s="242"/>
    </row>
    <row r="15" spans="1:8" x14ac:dyDescent="0.25">
      <c r="A15" s="30"/>
      <c r="B15" s="25" t="s">
        <v>231</v>
      </c>
      <c r="C15" s="243"/>
      <c r="D15" s="245" t="s">
        <v>52</v>
      </c>
      <c r="E15" s="242"/>
      <c r="F15" s="243"/>
      <c r="G15" s="96">
        <v>9423</v>
      </c>
      <c r="H15" s="242"/>
    </row>
    <row r="16" spans="1:8" x14ac:dyDescent="0.25">
      <c r="A16" s="30"/>
      <c r="B16" s="25" t="s">
        <v>232</v>
      </c>
      <c r="C16" s="243"/>
      <c r="D16" s="245" t="s">
        <v>52</v>
      </c>
      <c r="E16" s="242"/>
      <c r="F16" s="243"/>
      <c r="G16" s="96">
        <v>17200</v>
      </c>
      <c r="H16" s="242"/>
    </row>
    <row r="17" spans="1:8" x14ac:dyDescent="0.25">
      <c r="A17" s="30"/>
      <c r="B17" s="24" t="s">
        <v>318</v>
      </c>
      <c r="C17" s="243"/>
      <c r="D17" s="96">
        <v>6040</v>
      </c>
      <c r="E17" s="242"/>
      <c r="F17" s="243"/>
      <c r="G17" s="96"/>
      <c r="H17" s="242"/>
    </row>
    <row r="18" spans="1:8" x14ac:dyDescent="0.25">
      <c r="A18" s="30"/>
      <c r="B18" s="24" t="s">
        <v>319</v>
      </c>
      <c r="C18" s="243"/>
      <c r="D18" s="96">
        <v>4300</v>
      </c>
      <c r="E18" s="242"/>
      <c r="F18" s="243"/>
      <c r="G18" s="96"/>
      <c r="H18" s="242"/>
    </row>
    <row r="19" spans="1:8" x14ac:dyDescent="0.25">
      <c r="A19" s="30"/>
      <c r="B19" s="24" t="s">
        <v>317</v>
      </c>
      <c r="C19" s="243"/>
      <c r="D19" s="246">
        <v>4359.8599999999997</v>
      </c>
      <c r="E19" s="242"/>
      <c r="F19" s="243"/>
      <c r="G19" s="245" t="s">
        <v>52</v>
      </c>
      <c r="H19" s="242"/>
    </row>
    <row r="20" spans="1:8" x14ac:dyDescent="0.25">
      <c r="A20" s="30" t="s">
        <v>25</v>
      </c>
      <c r="B20" s="25" t="s">
        <v>26</v>
      </c>
      <c r="C20" s="243"/>
      <c r="D20" s="247" t="s">
        <v>285</v>
      </c>
      <c r="E20" s="242"/>
      <c r="F20" s="243"/>
      <c r="G20" s="247" t="s">
        <v>230</v>
      </c>
      <c r="H20" s="242"/>
    </row>
    <row r="21" spans="1:8" x14ac:dyDescent="0.25">
      <c r="A21" s="30"/>
      <c r="B21" s="25" t="s">
        <v>317</v>
      </c>
      <c r="C21" s="243"/>
      <c r="D21" s="247" t="s">
        <v>320</v>
      </c>
      <c r="E21" s="242"/>
      <c r="F21" s="243"/>
      <c r="G21" s="247"/>
      <c r="H21" s="242"/>
    </row>
    <row r="22" spans="1:8" x14ac:dyDescent="0.25">
      <c r="A22" s="30"/>
      <c r="B22" s="25"/>
      <c r="C22" s="243"/>
      <c r="D22" s="247"/>
      <c r="E22" s="242"/>
      <c r="F22" s="243"/>
      <c r="G22" s="247"/>
      <c r="H22" s="242"/>
    </row>
    <row r="23" spans="1:8" ht="16.5" thickBot="1" x14ac:dyDescent="0.3">
      <c r="A23" s="30"/>
      <c r="B23" s="25" t="s">
        <v>283</v>
      </c>
      <c r="C23" s="243"/>
      <c r="D23" s="96"/>
      <c r="E23" s="248">
        <v>9352255.5999999996</v>
      </c>
      <c r="F23" s="243"/>
      <c r="G23" s="96"/>
      <c r="H23" s="248">
        <v>6463375.0099999998</v>
      </c>
    </row>
    <row r="24" spans="1:8" ht="6" customHeight="1" thickTop="1" x14ac:dyDescent="0.25">
      <c r="A24" s="26"/>
      <c r="B24" s="29"/>
      <c r="C24" s="244"/>
      <c r="D24" s="249"/>
      <c r="E24" s="250"/>
      <c r="F24" s="244"/>
      <c r="G24" s="249"/>
      <c r="H24" s="250"/>
    </row>
    <row r="25" spans="1:8" ht="16.5" thickTop="1" x14ac:dyDescent="0.25">
      <c r="A25" s="24" t="s">
        <v>284</v>
      </c>
      <c r="B25" s="24"/>
      <c r="C25" s="96"/>
      <c r="D25" s="96"/>
      <c r="E25" s="251" t="s">
        <v>264</v>
      </c>
      <c r="F25" s="245"/>
      <c r="G25" s="245"/>
      <c r="H25" s="251" t="s">
        <v>251</v>
      </c>
    </row>
    <row r="26" spans="1:8" x14ac:dyDescent="0.25">
      <c r="A26" s="24"/>
      <c r="B26" s="24" t="s">
        <v>193</v>
      </c>
      <c r="C26" s="96"/>
      <c r="D26" s="96"/>
      <c r="E26" s="245" t="s">
        <v>52</v>
      </c>
      <c r="F26" s="96"/>
      <c r="G26" s="96"/>
      <c r="H26" s="96">
        <v>1020</v>
      </c>
    </row>
    <row r="27" spans="1:8" x14ac:dyDescent="0.25">
      <c r="A27" s="24"/>
      <c r="B27" s="24" t="s">
        <v>218</v>
      </c>
      <c r="C27" s="96"/>
      <c r="D27" s="96"/>
      <c r="E27" s="96">
        <v>22400</v>
      </c>
      <c r="F27" s="96"/>
      <c r="G27" s="96"/>
      <c r="H27" s="96">
        <v>22400</v>
      </c>
    </row>
    <row r="28" spans="1:8" x14ac:dyDescent="0.25">
      <c r="A28" s="24"/>
      <c r="B28" s="24" t="s">
        <v>219</v>
      </c>
      <c r="C28" s="96"/>
      <c r="D28" s="96"/>
      <c r="E28" s="96">
        <v>9329855.5999999996</v>
      </c>
      <c r="F28" s="96"/>
      <c r="G28" s="96"/>
      <c r="H28" s="96">
        <v>6439955.0099999998</v>
      </c>
    </row>
    <row r="29" spans="1:8" ht="16.5" thickBot="1" x14ac:dyDescent="0.3">
      <c r="A29" s="24"/>
      <c r="B29" s="24"/>
      <c r="C29" s="96"/>
      <c r="D29" s="96"/>
      <c r="E29" s="252">
        <f>SUM(E27:E28)</f>
        <v>9352255.5999999996</v>
      </c>
      <c r="F29" s="24"/>
      <c r="G29" s="24"/>
      <c r="H29" s="252">
        <f>SUM(H26:H28)</f>
        <v>6463375.0099999998</v>
      </c>
    </row>
    <row r="30" spans="1:8" ht="16.5" thickTop="1" x14ac:dyDescent="0.25">
      <c r="A30" s="24"/>
      <c r="B30" s="24"/>
      <c r="C30" s="96"/>
      <c r="D30" s="96"/>
      <c r="E30" s="96"/>
      <c r="F30" s="24"/>
      <c r="G30" s="24"/>
      <c r="H30" s="24"/>
    </row>
    <row r="32" spans="1:8" x14ac:dyDescent="0.25">
      <c r="A32" s="254"/>
    </row>
  </sheetData>
  <mergeCells count="5">
    <mergeCell ref="C6:E6"/>
    <mergeCell ref="F6:H6"/>
    <mergeCell ref="A1:H1"/>
    <mergeCell ref="A2:H2"/>
    <mergeCell ref="A3:H3"/>
  </mergeCells>
  <printOptions horizontalCentered="1"/>
  <pageMargins left="0" right="0" top="0.51181102362204722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Normal="100" workbookViewId="0">
      <selection activeCell="C28" sqref="C28"/>
    </sheetView>
  </sheetViews>
  <sheetFormatPr defaultColWidth="8.88671875" defaultRowHeight="21" x14ac:dyDescent="0.35"/>
  <cols>
    <col min="1" max="1" width="12.77734375" style="7" customWidth="1"/>
    <col min="2" max="2" width="10.77734375" style="7" customWidth="1"/>
    <col min="3" max="3" width="35.6640625" style="7" customWidth="1"/>
    <col min="4" max="4" width="15" style="43" customWidth="1"/>
    <col min="5" max="5" width="9.44140625" style="43" customWidth="1"/>
    <col min="6" max="6" width="10.33203125" style="43" customWidth="1"/>
    <col min="7" max="7" width="9.109375" style="168" customWidth="1"/>
    <col min="8" max="8" width="9.88671875" style="168" customWidth="1"/>
    <col min="9" max="16384" width="8.88671875" style="7"/>
  </cols>
  <sheetData>
    <row r="1" spans="1:8" x14ac:dyDescent="0.35">
      <c r="A1" s="314" t="s">
        <v>51</v>
      </c>
      <c r="B1" s="314"/>
      <c r="C1" s="314"/>
      <c r="D1" s="314"/>
      <c r="E1" s="314"/>
      <c r="F1" s="314"/>
      <c r="G1" s="314"/>
      <c r="H1" s="314"/>
    </row>
    <row r="2" spans="1:8" x14ac:dyDescent="0.35">
      <c r="A2" s="314" t="s">
        <v>0</v>
      </c>
      <c r="B2" s="314"/>
      <c r="C2" s="314"/>
      <c r="D2" s="314"/>
      <c r="E2" s="314"/>
      <c r="F2" s="314"/>
      <c r="G2" s="314"/>
      <c r="H2" s="314"/>
    </row>
    <row r="3" spans="1:8" x14ac:dyDescent="0.35">
      <c r="A3" s="314" t="s">
        <v>263</v>
      </c>
      <c r="B3" s="314"/>
      <c r="C3" s="314"/>
      <c r="D3" s="314"/>
      <c r="E3" s="314"/>
      <c r="F3" s="314"/>
      <c r="G3" s="314"/>
      <c r="H3" s="314"/>
    </row>
    <row r="4" spans="1:8" x14ac:dyDescent="0.35">
      <c r="A4" s="42"/>
      <c r="B4" s="42"/>
      <c r="C4" s="42"/>
      <c r="D4" s="219"/>
      <c r="E4" s="219"/>
      <c r="F4" s="219"/>
      <c r="G4" s="42"/>
      <c r="H4" s="42"/>
    </row>
    <row r="5" spans="1:8" x14ac:dyDescent="0.35">
      <c r="A5" s="123" t="s">
        <v>221</v>
      </c>
      <c r="B5" s="123"/>
      <c r="C5" s="123"/>
      <c r="D5" s="232"/>
    </row>
    <row r="6" spans="1:8" x14ac:dyDescent="0.35">
      <c r="A6" s="123" t="s">
        <v>286</v>
      </c>
      <c r="B6" s="123"/>
      <c r="C6" s="123"/>
      <c r="D6" s="232"/>
    </row>
    <row r="7" spans="1:8" s="168" customFormat="1" x14ac:dyDescent="0.35">
      <c r="A7" s="340" t="s">
        <v>15</v>
      </c>
      <c r="B7" s="340" t="s">
        <v>16</v>
      </c>
      <c r="C7" s="340" t="s">
        <v>17</v>
      </c>
      <c r="D7" s="318" t="s">
        <v>46</v>
      </c>
      <c r="E7" s="318" t="s">
        <v>47</v>
      </c>
      <c r="F7" s="318" t="s">
        <v>48</v>
      </c>
      <c r="G7" s="338" t="s">
        <v>49</v>
      </c>
      <c r="H7" s="340" t="s">
        <v>50</v>
      </c>
    </row>
    <row r="8" spans="1:8" x14ac:dyDescent="0.35">
      <c r="A8" s="341"/>
      <c r="B8" s="341"/>
      <c r="C8" s="341"/>
      <c r="D8" s="337"/>
      <c r="E8" s="337"/>
      <c r="F8" s="337"/>
      <c r="G8" s="339"/>
      <c r="H8" s="341"/>
    </row>
    <row r="9" spans="1:8" x14ac:dyDescent="0.35">
      <c r="A9" s="15" t="s">
        <v>73</v>
      </c>
      <c r="B9" s="15" t="s">
        <v>73</v>
      </c>
      <c r="C9" s="15" t="s">
        <v>292</v>
      </c>
      <c r="D9" s="71">
        <v>105600</v>
      </c>
      <c r="E9" s="71" t="s">
        <v>52</v>
      </c>
      <c r="F9" s="71">
        <v>105600</v>
      </c>
      <c r="G9" s="18" t="s">
        <v>52</v>
      </c>
      <c r="H9" s="18" t="s">
        <v>52</v>
      </c>
    </row>
    <row r="10" spans="1:8" x14ac:dyDescent="0.35">
      <c r="A10" s="15"/>
      <c r="B10" s="15"/>
      <c r="C10" s="15"/>
      <c r="D10" s="66"/>
      <c r="E10" s="66"/>
      <c r="F10" s="71"/>
      <c r="G10" s="18"/>
      <c r="H10" s="18"/>
    </row>
    <row r="11" spans="1:8" x14ac:dyDescent="0.35">
      <c r="A11" s="15"/>
      <c r="B11" s="15"/>
      <c r="C11" s="15"/>
      <c r="D11" s="66"/>
      <c r="E11" s="66"/>
      <c r="F11" s="71"/>
      <c r="G11" s="18"/>
      <c r="H11" s="18"/>
    </row>
    <row r="12" spans="1:8" x14ac:dyDescent="0.35">
      <c r="A12" s="16"/>
      <c r="B12" s="16"/>
      <c r="C12" s="16"/>
      <c r="D12" s="70"/>
      <c r="E12" s="70"/>
      <c r="F12" s="69"/>
      <c r="G12" s="40"/>
      <c r="H12" s="40"/>
    </row>
    <row r="13" spans="1:8" x14ac:dyDescent="0.35">
      <c r="A13" s="326"/>
      <c r="B13" s="327"/>
      <c r="C13" s="328"/>
      <c r="D13" s="119">
        <f>SUM(D9:D12)</f>
        <v>105600</v>
      </c>
      <c r="E13" s="119" t="s">
        <v>52</v>
      </c>
      <c r="F13" s="119">
        <f>SUM(F9:F12)</f>
        <v>105600</v>
      </c>
      <c r="G13" s="255" t="s">
        <v>52</v>
      </c>
      <c r="H13" s="256" t="s">
        <v>52</v>
      </c>
    </row>
    <row r="14" spans="1:8" x14ac:dyDescent="0.35">
      <c r="A14" s="169"/>
      <c r="B14" s="169"/>
      <c r="C14" s="169"/>
      <c r="D14" s="47"/>
      <c r="E14" s="47"/>
      <c r="F14" s="48"/>
      <c r="G14" s="257"/>
      <c r="H14" s="169"/>
    </row>
    <row r="15" spans="1:8" x14ac:dyDescent="0.35">
      <c r="A15" s="123" t="s">
        <v>221</v>
      </c>
    </row>
    <row r="16" spans="1:8" x14ac:dyDescent="0.35">
      <c r="A16" s="123" t="s">
        <v>287</v>
      </c>
    </row>
    <row r="17" spans="1:8" x14ac:dyDescent="0.35">
      <c r="A17" s="340" t="s">
        <v>15</v>
      </c>
      <c r="B17" s="340" t="s">
        <v>16</v>
      </c>
      <c r="C17" s="340" t="s">
        <v>17</v>
      </c>
      <c r="D17" s="318" t="s">
        <v>46</v>
      </c>
      <c r="E17" s="318" t="s">
        <v>47</v>
      </c>
      <c r="F17" s="318" t="s">
        <v>48</v>
      </c>
      <c r="G17" s="338" t="s">
        <v>49</v>
      </c>
      <c r="H17" s="338" t="s">
        <v>50</v>
      </c>
    </row>
    <row r="18" spans="1:8" x14ac:dyDescent="0.35">
      <c r="A18" s="341"/>
      <c r="B18" s="341"/>
      <c r="C18" s="341"/>
      <c r="D18" s="337"/>
      <c r="E18" s="337"/>
      <c r="F18" s="337"/>
      <c r="G18" s="339"/>
      <c r="H18" s="339"/>
    </row>
    <row r="19" spans="1:8" x14ac:dyDescent="0.35">
      <c r="A19" s="39"/>
      <c r="B19" s="39"/>
      <c r="C19" s="39"/>
      <c r="D19" s="68"/>
      <c r="E19" s="68"/>
      <c r="F19" s="68"/>
      <c r="G19" s="39"/>
      <c r="H19" s="39"/>
    </row>
    <row r="20" spans="1:8" x14ac:dyDescent="0.35">
      <c r="A20" s="15" t="s">
        <v>57</v>
      </c>
      <c r="B20" s="15" t="s">
        <v>236</v>
      </c>
      <c r="C20" s="313" t="s">
        <v>237</v>
      </c>
      <c r="D20" s="66">
        <v>300000</v>
      </c>
      <c r="E20" s="66">
        <v>300000</v>
      </c>
      <c r="F20" s="71">
        <v>300000</v>
      </c>
      <c r="G20" s="18" t="s">
        <v>52</v>
      </c>
      <c r="H20" s="18" t="s">
        <v>52</v>
      </c>
    </row>
    <row r="21" spans="1:8" x14ac:dyDescent="0.35">
      <c r="A21" s="15"/>
      <c r="B21" s="15" t="s">
        <v>238</v>
      </c>
      <c r="C21" s="15" t="s">
        <v>239</v>
      </c>
      <c r="D21" s="66"/>
      <c r="E21" s="66"/>
      <c r="F21" s="71"/>
      <c r="G21" s="18"/>
      <c r="H21" s="18"/>
    </row>
    <row r="22" spans="1:8" x14ac:dyDescent="0.35">
      <c r="A22" s="15" t="s">
        <v>57</v>
      </c>
      <c r="B22" s="15" t="s">
        <v>236</v>
      </c>
      <c r="C22" s="313" t="s">
        <v>240</v>
      </c>
      <c r="D22" s="66">
        <v>495000</v>
      </c>
      <c r="E22" s="66">
        <v>495000</v>
      </c>
      <c r="F22" s="71">
        <v>495000</v>
      </c>
      <c r="G22" s="18" t="s">
        <v>52</v>
      </c>
      <c r="H22" s="18" t="s">
        <v>52</v>
      </c>
    </row>
    <row r="23" spans="1:8" x14ac:dyDescent="0.35">
      <c r="A23" s="15"/>
      <c r="B23" s="15" t="s">
        <v>241</v>
      </c>
      <c r="C23" s="15" t="s">
        <v>242</v>
      </c>
      <c r="D23" s="66"/>
      <c r="E23" s="66"/>
      <c r="F23" s="71"/>
      <c r="G23" s="18"/>
      <c r="H23" s="18"/>
    </row>
    <row r="24" spans="1:8" x14ac:dyDescent="0.35">
      <c r="A24" s="15"/>
      <c r="B24" s="15"/>
      <c r="C24" s="15"/>
      <c r="D24" s="66"/>
      <c r="E24" s="66"/>
      <c r="F24" s="71"/>
      <c r="G24" s="18"/>
      <c r="H24" s="18"/>
    </row>
    <row r="25" spans="1:8" ht="21.75" thickBot="1" x14ac:dyDescent="0.4">
      <c r="A25" s="326" t="s">
        <v>8</v>
      </c>
      <c r="B25" s="327"/>
      <c r="C25" s="328"/>
      <c r="D25" s="46">
        <f>SUM(D20:D24)</f>
        <v>795000</v>
      </c>
      <c r="E25" s="46">
        <f>SUM(E20:E24)</f>
        <v>795000</v>
      </c>
      <c r="F25" s="46">
        <f>SUM(F20:F24)</f>
        <v>795000</v>
      </c>
      <c r="G25" s="258" t="s">
        <v>52</v>
      </c>
      <c r="H25" s="61" t="s">
        <v>52</v>
      </c>
    </row>
    <row r="26" spans="1:8" ht="21.75" thickTop="1" x14ac:dyDescent="0.35"/>
  </sheetData>
  <mergeCells count="21">
    <mergeCell ref="F17:F18"/>
    <mergeCell ref="G17:G18"/>
    <mergeCell ref="H17:H18"/>
    <mergeCell ref="A25:C25"/>
    <mergeCell ref="A17:A18"/>
    <mergeCell ref="B17:B18"/>
    <mergeCell ref="C17:C18"/>
    <mergeCell ref="D17:D18"/>
    <mergeCell ref="E17:E18"/>
    <mergeCell ref="H7:H8"/>
    <mergeCell ref="A1:H1"/>
    <mergeCell ref="A2:H2"/>
    <mergeCell ref="A3:H3"/>
    <mergeCell ref="A7:A8"/>
    <mergeCell ref="B7:B8"/>
    <mergeCell ref="C7:C8"/>
    <mergeCell ref="A13:C13"/>
    <mergeCell ref="D7:D8"/>
    <mergeCell ref="E7:E8"/>
    <mergeCell ref="F7:F8"/>
    <mergeCell ref="G7:G8"/>
  </mergeCells>
  <printOptions horizontalCentered="1"/>
  <pageMargins left="0" right="0" top="0.31496062992125984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zoomScaleNormal="100" workbookViewId="0">
      <selection activeCell="G15" sqref="G15"/>
    </sheetView>
  </sheetViews>
  <sheetFormatPr defaultColWidth="8.88671875" defaultRowHeight="21" x14ac:dyDescent="0.35"/>
  <cols>
    <col min="1" max="1" width="8.21875" style="7" customWidth="1"/>
    <col min="2" max="2" width="26.109375" style="7" customWidth="1"/>
    <col min="3" max="3" width="28.6640625" style="7" customWidth="1"/>
    <col min="4" max="4" width="15.6640625" style="43" customWidth="1"/>
    <col min="5" max="16384" width="8.88671875" style="7"/>
  </cols>
  <sheetData>
    <row r="1" spans="1:4" x14ac:dyDescent="0.35">
      <c r="A1" s="314" t="s">
        <v>51</v>
      </c>
      <c r="B1" s="314"/>
      <c r="C1" s="314"/>
      <c r="D1" s="314"/>
    </row>
    <row r="2" spans="1:4" x14ac:dyDescent="0.35">
      <c r="A2" s="314" t="s">
        <v>0</v>
      </c>
      <c r="B2" s="314"/>
      <c r="C2" s="314"/>
      <c r="D2" s="314"/>
    </row>
    <row r="3" spans="1:4" x14ac:dyDescent="0.35">
      <c r="A3" s="314" t="s">
        <v>263</v>
      </c>
      <c r="B3" s="314"/>
      <c r="C3" s="314"/>
      <c r="D3" s="314"/>
    </row>
    <row r="4" spans="1:4" x14ac:dyDescent="0.35">
      <c r="A4" s="42"/>
      <c r="B4" s="42"/>
      <c r="C4" s="42"/>
      <c r="D4" s="219"/>
    </row>
    <row r="5" spans="1:4" x14ac:dyDescent="0.35">
      <c r="A5" s="123" t="s">
        <v>252</v>
      </c>
      <c r="B5" s="123"/>
      <c r="C5" s="123"/>
      <c r="D5" s="232"/>
    </row>
    <row r="6" spans="1:4" x14ac:dyDescent="0.35">
      <c r="A6" s="123"/>
      <c r="B6" s="123" t="s">
        <v>261</v>
      </c>
      <c r="C6" s="123"/>
      <c r="D6" s="232"/>
    </row>
    <row r="7" spans="1:4" x14ac:dyDescent="0.35">
      <c r="B7" s="166" t="s">
        <v>198</v>
      </c>
      <c r="C7" s="119" t="s">
        <v>199</v>
      </c>
      <c r="D7" s="139" t="s">
        <v>5</v>
      </c>
    </row>
    <row r="8" spans="1:4" x14ac:dyDescent="0.35">
      <c r="B8" s="8" t="s">
        <v>204</v>
      </c>
      <c r="C8" s="66" t="s">
        <v>207</v>
      </c>
      <c r="D8" s="117">
        <v>20000</v>
      </c>
    </row>
    <row r="9" spans="1:4" x14ac:dyDescent="0.35">
      <c r="B9" s="8" t="s">
        <v>346</v>
      </c>
      <c r="C9" s="66" t="s">
        <v>206</v>
      </c>
      <c r="D9" s="117">
        <v>80000</v>
      </c>
    </row>
    <row r="10" spans="1:4" x14ac:dyDescent="0.35">
      <c r="B10" s="120" t="s">
        <v>203</v>
      </c>
      <c r="C10" s="66" t="s">
        <v>208</v>
      </c>
      <c r="D10" s="117">
        <v>20000</v>
      </c>
    </row>
    <row r="11" spans="1:4" x14ac:dyDescent="0.35">
      <c r="B11" s="120" t="s">
        <v>202</v>
      </c>
      <c r="C11" s="66" t="s">
        <v>209</v>
      </c>
      <c r="D11" s="117">
        <v>30000</v>
      </c>
    </row>
    <row r="12" spans="1:4" x14ac:dyDescent="0.35">
      <c r="B12" s="120" t="s">
        <v>201</v>
      </c>
      <c r="C12" s="66" t="s">
        <v>210</v>
      </c>
      <c r="D12" s="117">
        <v>80000</v>
      </c>
    </row>
    <row r="13" spans="1:4" x14ac:dyDescent="0.35">
      <c r="B13" s="120" t="s">
        <v>200</v>
      </c>
      <c r="C13" s="66" t="s">
        <v>211</v>
      </c>
      <c r="D13" s="117">
        <v>60000</v>
      </c>
    </row>
    <row r="14" spans="1:4" x14ac:dyDescent="0.35">
      <c r="B14" s="120" t="s">
        <v>205</v>
      </c>
      <c r="C14" s="15" t="s">
        <v>227</v>
      </c>
      <c r="D14" s="117">
        <v>80000</v>
      </c>
    </row>
    <row r="15" spans="1:4" x14ac:dyDescent="0.35">
      <c r="B15" s="120" t="s">
        <v>229</v>
      </c>
      <c r="C15" s="15" t="s">
        <v>228</v>
      </c>
      <c r="D15" s="117">
        <v>80000</v>
      </c>
    </row>
    <row r="16" spans="1:4" x14ac:dyDescent="0.35">
      <c r="B16" s="120"/>
      <c r="C16" s="16"/>
      <c r="D16" s="117"/>
    </row>
    <row r="17" spans="1:4" x14ac:dyDescent="0.35">
      <c r="A17" s="123"/>
      <c r="B17" s="326" t="s">
        <v>8</v>
      </c>
      <c r="C17" s="342"/>
      <c r="D17" s="115">
        <f>SUM(D8:D15)</f>
        <v>450000</v>
      </c>
    </row>
    <row r="18" spans="1:4" x14ac:dyDescent="0.35">
      <c r="A18" s="123"/>
      <c r="B18" s="169"/>
      <c r="C18" s="169"/>
      <c r="D18" s="47"/>
    </row>
    <row r="19" spans="1:4" x14ac:dyDescent="0.35">
      <c r="B19" s="123" t="s">
        <v>250</v>
      </c>
      <c r="C19" s="43"/>
    </row>
    <row r="20" spans="1:4" x14ac:dyDescent="0.35">
      <c r="B20" s="166" t="s">
        <v>198</v>
      </c>
      <c r="C20" s="119" t="s">
        <v>199</v>
      </c>
      <c r="D20" s="139" t="s">
        <v>5</v>
      </c>
    </row>
    <row r="21" spans="1:4" x14ac:dyDescent="0.35">
      <c r="B21" s="8" t="s">
        <v>204</v>
      </c>
      <c r="C21" s="66" t="s">
        <v>207</v>
      </c>
      <c r="D21" s="117">
        <v>20000</v>
      </c>
    </row>
    <row r="22" spans="1:4" x14ac:dyDescent="0.35">
      <c r="B22" s="8" t="s">
        <v>346</v>
      </c>
      <c r="C22" s="66" t="s">
        <v>206</v>
      </c>
      <c r="D22" s="117">
        <v>80000</v>
      </c>
    </row>
    <row r="23" spans="1:4" x14ac:dyDescent="0.35">
      <c r="B23" s="120" t="s">
        <v>203</v>
      </c>
      <c r="C23" s="66" t="s">
        <v>208</v>
      </c>
      <c r="D23" s="117">
        <v>20000</v>
      </c>
    </row>
    <row r="24" spans="1:4" x14ac:dyDescent="0.35">
      <c r="B24" s="120" t="s">
        <v>202</v>
      </c>
      <c r="C24" s="66" t="s">
        <v>209</v>
      </c>
      <c r="D24" s="117">
        <v>30000</v>
      </c>
    </row>
    <row r="25" spans="1:4" x14ac:dyDescent="0.35">
      <c r="B25" s="120" t="s">
        <v>201</v>
      </c>
      <c r="C25" s="66" t="s">
        <v>210</v>
      </c>
      <c r="D25" s="117">
        <v>80000</v>
      </c>
    </row>
    <row r="26" spans="1:4" x14ac:dyDescent="0.35">
      <c r="B26" s="120" t="s">
        <v>200</v>
      </c>
      <c r="C26" s="66" t="s">
        <v>211</v>
      </c>
      <c r="D26" s="117">
        <v>60000</v>
      </c>
    </row>
    <row r="27" spans="1:4" x14ac:dyDescent="0.35">
      <c r="B27" s="120" t="s">
        <v>205</v>
      </c>
      <c r="C27" s="15" t="s">
        <v>227</v>
      </c>
      <c r="D27" s="117">
        <v>100000</v>
      </c>
    </row>
    <row r="28" spans="1:4" x14ac:dyDescent="0.35">
      <c r="B28" s="120" t="s">
        <v>229</v>
      </c>
      <c r="C28" s="15" t="s">
        <v>228</v>
      </c>
      <c r="D28" s="117">
        <v>100000</v>
      </c>
    </row>
    <row r="29" spans="1:4" x14ac:dyDescent="0.35">
      <c r="B29" s="120"/>
      <c r="C29" s="66"/>
      <c r="D29" s="117"/>
    </row>
    <row r="30" spans="1:4" x14ac:dyDescent="0.35">
      <c r="B30" s="120"/>
      <c r="C30" s="66"/>
      <c r="D30" s="117"/>
    </row>
    <row r="31" spans="1:4" x14ac:dyDescent="0.35">
      <c r="B31" s="120"/>
      <c r="C31" s="15"/>
      <c r="D31" s="117"/>
    </row>
    <row r="32" spans="1:4" x14ac:dyDescent="0.35">
      <c r="A32" s="123"/>
      <c r="B32" s="326" t="s">
        <v>8</v>
      </c>
      <c r="C32" s="328"/>
      <c r="D32" s="115">
        <f>SUM(D21:D31)</f>
        <v>490000</v>
      </c>
    </row>
    <row r="33" spans="1:3" x14ac:dyDescent="0.35">
      <c r="C33" s="43"/>
    </row>
    <row r="34" spans="1:3" x14ac:dyDescent="0.35">
      <c r="A34" s="9"/>
      <c r="B34" s="9"/>
      <c r="C34" s="9"/>
    </row>
  </sheetData>
  <mergeCells count="5">
    <mergeCell ref="A2:D2"/>
    <mergeCell ref="A3:D3"/>
    <mergeCell ref="A1:D1"/>
    <mergeCell ref="B17:C17"/>
    <mergeCell ref="B32:C3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4"/>
  <sheetViews>
    <sheetView tabSelected="1" zoomScaleNormal="100" workbookViewId="0">
      <selection activeCell="A4" sqref="A4"/>
    </sheetView>
  </sheetViews>
  <sheetFormatPr defaultColWidth="8.88671875" defaultRowHeight="15" x14ac:dyDescent="0.25"/>
  <cols>
    <col min="1" max="1" width="20.44140625" style="86" customWidth="1"/>
    <col min="2" max="2" width="7.5546875" style="92" customWidth="1"/>
    <col min="3" max="3" width="8.21875" style="92" customWidth="1"/>
    <col min="4" max="5" width="8.77734375" style="92" customWidth="1"/>
    <col min="6" max="6" width="7.6640625" style="91" customWidth="1"/>
    <col min="7" max="11" width="7.6640625" style="92" customWidth="1"/>
    <col min="12" max="12" width="7.44140625" style="92" customWidth="1"/>
    <col min="13" max="14" width="7.6640625" style="92" customWidth="1"/>
    <col min="15" max="15" width="9.21875" style="92" customWidth="1"/>
    <col min="16" max="16" width="11.33203125" style="86" customWidth="1"/>
    <col min="17" max="17" width="12.5546875" style="87" customWidth="1"/>
    <col min="18" max="18" width="10.44140625" style="86" customWidth="1"/>
    <col min="19" max="16384" width="8.88671875" style="86"/>
  </cols>
  <sheetData>
    <row r="1" spans="1:14" ht="15.75" x14ac:dyDescent="0.25">
      <c r="A1" s="343" t="s">
        <v>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14" ht="15.75" x14ac:dyDescent="0.25">
      <c r="A2" s="343" t="s">
        <v>58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spans="1:14" ht="15.75" x14ac:dyDescent="0.25">
      <c r="A3" s="343" t="s">
        <v>288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</row>
    <row r="4" spans="1:14" ht="15.75" x14ac:dyDescent="0.25">
      <c r="A4" s="167"/>
      <c r="B4" s="35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x14ac:dyDescent="0.25">
      <c r="A5" s="301"/>
      <c r="B5" s="108"/>
      <c r="C5" s="109"/>
      <c r="D5" s="147" t="s">
        <v>353</v>
      </c>
      <c r="E5" s="147"/>
      <c r="F5" s="307"/>
      <c r="G5" s="109" t="s">
        <v>61</v>
      </c>
      <c r="H5" s="108"/>
      <c r="I5" s="109"/>
      <c r="J5" s="108" t="s">
        <v>190</v>
      </c>
      <c r="K5" s="109"/>
      <c r="L5" s="108" t="s">
        <v>66</v>
      </c>
      <c r="M5" s="109" t="s">
        <v>69</v>
      </c>
      <c r="N5" s="108"/>
    </row>
    <row r="6" spans="1:14" x14ac:dyDescent="0.25">
      <c r="A6" s="311" t="s">
        <v>15</v>
      </c>
      <c r="B6" s="107" t="s">
        <v>59</v>
      </c>
      <c r="C6" s="104" t="s">
        <v>8</v>
      </c>
      <c r="D6" s="149" t="s">
        <v>354</v>
      </c>
      <c r="E6" s="149" t="s">
        <v>8</v>
      </c>
      <c r="F6" s="308" t="s">
        <v>19</v>
      </c>
      <c r="G6" s="104" t="s">
        <v>62</v>
      </c>
      <c r="H6" s="107" t="s">
        <v>63</v>
      </c>
      <c r="I6" s="104" t="s">
        <v>64</v>
      </c>
      <c r="J6" s="107" t="s">
        <v>115</v>
      </c>
      <c r="K6" s="104" t="s">
        <v>55</v>
      </c>
      <c r="L6" s="107" t="s">
        <v>67</v>
      </c>
      <c r="M6" s="104" t="s">
        <v>70</v>
      </c>
      <c r="N6" s="107" t="s">
        <v>73</v>
      </c>
    </row>
    <row r="7" spans="1:14" x14ac:dyDescent="0.25">
      <c r="A7" s="302"/>
      <c r="B7" s="358"/>
      <c r="C7" s="306"/>
      <c r="D7" s="152" t="s">
        <v>355</v>
      </c>
      <c r="E7" s="152"/>
      <c r="F7" s="309"/>
      <c r="G7" s="111" t="s">
        <v>60</v>
      </c>
      <c r="H7" s="110"/>
      <c r="I7" s="111"/>
      <c r="J7" s="110"/>
      <c r="K7" s="111"/>
      <c r="L7" s="110" t="s">
        <v>68</v>
      </c>
      <c r="M7" s="111" t="s">
        <v>71</v>
      </c>
      <c r="N7" s="110"/>
    </row>
    <row r="8" spans="1:14" x14ac:dyDescent="0.25">
      <c r="A8" s="296" t="s">
        <v>74</v>
      </c>
      <c r="B8" s="88"/>
      <c r="C8" s="105"/>
      <c r="D8" s="88"/>
      <c r="E8" s="105"/>
      <c r="F8" s="310"/>
      <c r="G8" s="105"/>
      <c r="H8" s="88"/>
      <c r="I8" s="105"/>
      <c r="J8" s="88"/>
      <c r="K8" s="105"/>
      <c r="L8" s="88"/>
      <c r="M8" s="105"/>
      <c r="N8" s="88"/>
    </row>
    <row r="9" spans="1:14" x14ac:dyDescent="0.25">
      <c r="A9" s="297" t="s">
        <v>75</v>
      </c>
      <c r="B9" s="88">
        <v>2663920</v>
      </c>
      <c r="C9" s="105">
        <v>2657520</v>
      </c>
      <c r="D9" s="107" t="s">
        <v>52</v>
      </c>
      <c r="E9" s="105">
        <v>2657520</v>
      </c>
      <c r="F9" s="88">
        <v>2657520</v>
      </c>
      <c r="G9" s="104" t="s">
        <v>52</v>
      </c>
      <c r="H9" s="107" t="s">
        <v>52</v>
      </c>
      <c r="I9" s="299" t="s">
        <v>52</v>
      </c>
      <c r="J9" s="107" t="s">
        <v>52</v>
      </c>
      <c r="K9" s="104" t="s">
        <v>52</v>
      </c>
      <c r="L9" s="106" t="s">
        <v>52</v>
      </c>
      <c r="M9" s="104" t="s">
        <v>52</v>
      </c>
      <c r="N9" s="107" t="s">
        <v>52</v>
      </c>
    </row>
    <row r="10" spans="1:14" x14ac:dyDescent="0.25">
      <c r="A10" s="297" t="s">
        <v>76</v>
      </c>
      <c r="B10" s="88">
        <v>6874840</v>
      </c>
      <c r="C10" s="105">
        <v>6785625</v>
      </c>
      <c r="D10" s="107" t="s">
        <v>52</v>
      </c>
      <c r="E10" s="105">
        <v>6785625</v>
      </c>
      <c r="F10" s="88">
        <v>4187465</v>
      </c>
      <c r="G10" s="104" t="s">
        <v>52</v>
      </c>
      <c r="H10" s="88">
        <v>944380</v>
      </c>
      <c r="I10" s="299" t="s">
        <v>52</v>
      </c>
      <c r="J10" s="107">
        <v>757440</v>
      </c>
      <c r="K10" s="105">
        <v>896340</v>
      </c>
      <c r="L10" s="106" t="s">
        <v>52</v>
      </c>
      <c r="M10" s="104" t="s">
        <v>52</v>
      </c>
      <c r="N10" s="107" t="s">
        <v>52</v>
      </c>
    </row>
    <row r="11" spans="1:14" x14ac:dyDescent="0.25">
      <c r="A11" s="297" t="s">
        <v>18</v>
      </c>
      <c r="B11" s="88">
        <v>198500</v>
      </c>
      <c r="C11" s="105">
        <v>85108</v>
      </c>
      <c r="D11" s="107" t="s">
        <v>52</v>
      </c>
      <c r="E11" s="105">
        <v>85108</v>
      </c>
      <c r="F11" s="310">
        <v>38137</v>
      </c>
      <c r="G11" s="104" t="s">
        <v>52</v>
      </c>
      <c r="H11" s="107" t="s">
        <v>52</v>
      </c>
      <c r="I11" s="299" t="s">
        <v>52</v>
      </c>
      <c r="J11" s="107">
        <v>22800</v>
      </c>
      <c r="K11" s="105">
        <v>24171</v>
      </c>
      <c r="L11" s="106" t="s">
        <v>52</v>
      </c>
      <c r="M11" s="104" t="s">
        <v>52</v>
      </c>
      <c r="N11" s="107" t="s">
        <v>52</v>
      </c>
    </row>
    <row r="12" spans="1:14" x14ac:dyDescent="0.25">
      <c r="A12" s="297" t="s">
        <v>77</v>
      </c>
      <c r="B12" s="88">
        <v>3020241</v>
      </c>
      <c r="C12" s="105">
        <v>2024831.69</v>
      </c>
      <c r="D12" s="107" t="s">
        <v>52</v>
      </c>
      <c r="E12" s="105">
        <v>2024831.69</v>
      </c>
      <c r="F12" s="310">
        <v>1062820.28</v>
      </c>
      <c r="G12" s="104">
        <v>13950</v>
      </c>
      <c r="H12" s="88">
        <v>464625</v>
      </c>
      <c r="I12" s="104">
        <v>18543.75</v>
      </c>
      <c r="J12" s="107">
        <v>40760</v>
      </c>
      <c r="K12" s="105">
        <v>355522.66</v>
      </c>
      <c r="L12" s="88">
        <v>53610</v>
      </c>
      <c r="M12" s="105">
        <v>15000</v>
      </c>
      <c r="N12" s="107" t="s">
        <v>52</v>
      </c>
    </row>
    <row r="13" spans="1:14" x14ac:dyDescent="0.25">
      <c r="A13" s="297" t="s">
        <v>78</v>
      </c>
      <c r="B13" s="88">
        <v>1598677</v>
      </c>
      <c r="C13" s="300">
        <v>1451749.56</v>
      </c>
      <c r="D13" s="312" t="s">
        <v>52</v>
      </c>
      <c r="E13" s="300">
        <v>1451749.56</v>
      </c>
      <c r="F13" s="310">
        <v>520710.06</v>
      </c>
      <c r="G13" s="104">
        <v>3500</v>
      </c>
      <c r="H13" s="88">
        <v>638055.04</v>
      </c>
      <c r="I13" s="104">
        <v>38360</v>
      </c>
      <c r="J13" s="107">
        <v>11867</v>
      </c>
      <c r="K13" s="105">
        <v>239257.46</v>
      </c>
      <c r="L13" s="107" t="s">
        <v>52</v>
      </c>
      <c r="M13" s="104" t="s">
        <v>52</v>
      </c>
      <c r="N13" s="107" t="s">
        <v>52</v>
      </c>
    </row>
    <row r="14" spans="1:14" x14ac:dyDescent="0.25">
      <c r="A14" s="297" t="s">
        <v>79</v>
      </c>
      <c r="B14" s="88">
        <v>957000</v>
      </c>
      <c r="C14" s="105">
        <v>915610.47</v>
      </c>
      <c r="D14" s="107" t="s">
        <v>52</v>
      </c>
      <c r="E14" s="105">
        <v>915610.47</v>
      </c>
      <c r="F14" s="310">
        <v>915610.47</v>
      </c>
      <c r="G14" s="104" t="s">
        <v>52</v>
      </c>
      <c r="H14" s="106" t="s">
        <v>52</v>
      </c>
      <c r="I14" s="299" t="s">
        <v>52</v>
      </c>
      <c r="J14" s="107" t="s">
        <v>52</v>
      </c>
      <c r="K14" s="104" t="s">
        <v>52</v>
      </c>
      <c r="L14" s="106" t="s">
        <v>52</v>
      </c>
      <c r="M14" s="299" t="s">
        <v>52</v>
      </c>
      <c r="N14" s="107" t="s">
        <v>52</v>
      </c>
    </row>
    <row r="15" spans="1:14" x14ac:dyDescent="0.25">
      <c r="A15" s="297" t="s">
        <v>350</v>
      </c>
      <c r="B15" s="88">
        <v>89900</v>
      </c>
      <c r="C15" s="105">
        <v>39300</v>
      </c>
      <c r="D15" s="107" t="s">
        <v>52</v>
      </c>
      <c r="E15" s="105">
        <v>39300</v>
      </c>
      <c r="F15" s="310">
        <v>6900</v>
      </c>
      <c r="G15" s="104" t="s">
        <v>52</v>
      </c>
      <c r="H15" s="106" t="s">
        <v>52</v>
      </c>
      <c r="I15" s="299" t="s">
        <v>52</v>
      </c>
      <c r="J15" s="107" t="s">
        <v>52</v>
      </c>
      <c r="K15" s="105">
        <v>32400</v>
      </c>
      <c r="L15" s="106" t="s">
        <v>52</v>
      </c>
      <c r="M15" s="299" t="s">
        <v>52</v>
      </c>
      <c r="N15" s="107" t="s">
        <v>52</v>
      </c>
    </row>
    <row r="16" spans="1:14" x14ac:dyDescent="0.25">
      <c r="A16" s="297" t="s">
        <v>57</v>
      </c>
      <c r="B16" s="88">
        <v>4183560</v>
      </c>
      <c r="C16" s="105">
        <v>3967960</v>
      </c>
      <c r="D16" s="88">
        <v>5476558.2000000002</v>
      </c>
      <c r="E16" s="105">
        <f>SUM(C16:D16)</f>
        <v>9444518.1999999993</v>
      </c>
      <c r="F16" s="308" t="s">
        <v>52</v>
      </c>
      <c r="G16" s="104" t="s">
        <v>52</v>
      </c>
      <c r="H16" s="106" t="s">
        <v>52</v>
      </c>
      <c r="I16" s="299" t="s">
        <v>52</v>
      </c>
      <c r="J16" s="107" t="s">
        <v>52</v>
      </c>
      <c r="K16" s="105">
        <v>9444518.1999999993</v>
      </c>
      <c r="L16" s="106" t="s">
        <v>52</v>
      </c>
      <c r="M16" s="299" t="s">
        <v>52</v>
      </c>
      <c r="N16" s="107" t="s">
        <v>52</v>
      </c>
    </row>
    <row r="17" spans="1:14" x14ac:dyDescent="0.25">
      <c r="A17" s="297" t="s">
        <v>82</v>
      </c>
      <c r="B17" s="88">
        <v>1112500</v>
      </c>
      <c r="C17" s="105">
        <v>1088980</v>
      </c>
      <c r="D17" s="107" t="s">
        <v>52</v>
      </c>
      <c r="E17" s="105">
        <v>1088980</v>
      </c>
      <c r="F17" s="308">
        <v>13000</v>
      </c>
      <c r="G17" s="104" t="s">
        <v>52</v>
      </c>
      <c r="H17" s="88">
        <v>835980</v>
      </c>
      <c r="I17" s="104">
        <v>220000</v>
      </c>
      <c r="J17" s="107" t="s">
        <v>52</v>
      </c>
      <c r="K17" s="104" t="s">
        <v>52</v>
      </c>
      <c r="L17" s="107" t="s">
        <v>52</v>
      </c>
      <c r="M17" s="105">
        <v>20000</v>
      </c>
      <c r="N17" s="107" t="s">
        <v>52</v>
      </c>
    </row>
    <row r="18" spans="1:14" x14ac:dyDescent="0.25">
      <c r="A18" s="297" t="s">
        <v>73</v>
      </c>
      <c r="B18" s="88">
        <v>8942278</v>
      </c>
      <c r="C18" s="105">
        <v>7190684</v>
      </c>
      <c r="D18" s="107" t="s">
        <v>52</v>
      </c>
      <c r="E18" s="105">
        <v>7190684</v>
      </c>
      <c r="F18" s="308" t="s">
        <v>52</v>
      </c>
      <c r="G18" s="104" t="s">
        <v>52</v>
      </c>
      <c r="H18" s="107" t="s">
        <v>52</v>
      </c>
      <c r="I18" s="104" t="s">
        <v>52</v>
      </c>
      <c r="J18" s="107" t="s">
        <v>52</v>
      </c>
      <c r="K18" s="104" t="s">
        <v>52</v>
      </c>
      <c r="L18" s="107" t="s">
        <v>52</v>
      </c>
      <c r="M18" s="104" t="s">
        <v>52</v>
      </c>
      <c r="N18" s="88">
        <v>7190684</v>
      </c>
    </row>
    <row r="19" spans="1:14" x14ac:dyDescent="0.25">
      <c r="A19" s="298" t="s">
        <v>83</v>
      </c>
      <c r="B19" s="89">
        <f>SUM(B9:B18)</f>
        <v>29641416</v>
      </c>
      <c r="C19" s="303">
        <f>SUM(C9:C18)</f>
        <v>26207368.719999999</v>
      </c>
      <c r="D19" s="89">
        <f>SUM(D16:D18)</f>
        <v>5476558.2000000002</v>
      </c>
      <c r="E19" s="303">
        <f>SUM(E9:E18)</f>
        <v>31683926.920000002</v>
      </c>
      <c r="F19" s="90">
        <f>SUM(F9:F18)</f>
        <v>9402162.8100000005</v>
      </c>
      <c r="G19" s="304">
        <f>SUM(G11:G18)</f>
        <v>17450</v>
      </c>
      <c r="H19" s="89">
        <f>SUM(H10:H18)</f>
        <v>2883040.04</v>
      </c>
      <c r="I19" s="303">
        <f>SUM(I12:I18)</f>
        <v>276903.75</v>
      </c>
      <c r="J19" s="89">
        <f>SUM(J10:J18)</f>
        <v>832867</v>
      </c>
      <c r="K19" s="303">
        <f>SUM(K10:K18)</f>
        <v>10992209.319999998</v>
      </c>
      <c r="L19" s="89">
        <f>SUM(L12:L18)</f>
        <v>53610</v>
      </c>
      <c r="M19" s="303">
        <f>SUM(M12:M18)</f>
        <v>35000</v>
      </c>
      <c r="N19" s="89">
        <f>SUM(N18:N18)</f>
        <v>7190684</v>
      </c>
    </row>
    <row r="20" spans="1:14" x14ac:dyDescent="0.25">
      <c r="A20" s="296" t="s">
        <v>84</v>
      </c>
      <c r="B20" s="88"/>
      <c r="C20" s="105"/>
      <c r="D20" s="88"/>
      <c r="E20" s="105"/>
      <c r="F20" s="310"/>
      <c r="G20" s="105"/>
      <c r="H20" s="88"/>
      <c r="I20" s="105"/>
      <c r="J20" s="88"/>
      <c r="K20" s="105"/>
      <c r="L20" s="88"/>
      <c r="M20" s="105"/>
      <c r="N20" s="88"/>
    </row>
    <row r="21" spans="1:14" x14ac:dyDescent="0.25">
      <c r="A21" s="297" t="s">
        <v>85</v>
      </c>
      <c r="B21" s="88">
        <v>80300</v>
      </c>
      <c r="C21" s="105">
        <v>99272</v>
      </c>
      <c r="D21" s="107" t="s">
        <v>52</v>
      </c>
      <c r="E21" s="105">
        <v>99272</v>
      </c>
      <c r="F21" s="310"/>
      <c r="G21" s="105"/>
      <c r="H21" s="88"/>
      <c r="I21" s="105"/>
      <c r="J21" s="88"/>
      <c r="K21" s="105"/>
      <c r="L21" s="88"/>
      <c r="M21" s="105"/>
      <c r="N21" s="88"/>
    </row>
    <row r="22" spans="1:14" x14ac:dyDescent="0.25">
      <c r="A22" s="297" t="s">
        <v>86</v>
      </c>
      <c r="B22" s="88">
        <v>288580</v>
      </c>
      <c r="C22" s="105">
        <v>293694.2</v>
      </c>
      <c r="D22" s="107" t="s">
        <v>52</v>
      </c>
      <c r="E22" s="105">
        <v>293694.2</v>
      </c>
      <c r="F22" s="310"/>
      <c r="G22" s="105"/>
      <c r="H22" s="88"/>
      <c r="I22" s="105"/>
      <c r="J22" s="88"/>
      <c r="K22" s="105"/>
      <c r="L22" s="88"/>
      <c r="M22" s="105"/>
      <c r="N22" s="88"/>
    </row>
    <row r="23" spans="1:14" x14ac:dyDescent="0.25">
      <c r="A23" s="297" t="s">
        <v>87</v>
      </c>
      <c r="B23" s="88">
        <v>1030000</v>
      </c>
      <c r="C23" s="105">
        <v>1079130</v>
      </c>
      <c r="D23" s="107" t="s">
        <v>52</v>
      </c>
      <c r="E23" s="105">
        <v>1079130</v>
      </c>
      <c r="F23" s="310"/>
      <c r="G23" s="105"/>
      <c r="H23" s="88"/>
      <c r="I23" s="105"/>
      <c r="J23" s="88"/>
      <c r="K23" s="105"/>
      <c r="L23" s="88"/>
      <c r="M23" s="105"/>
      <c r="N23" s="88"/>
    </row>
    <row r="24" spans="1:14" x14ac:dyDescent="0.25">
      <c r="A24" s="297" t="s">
        <v>88</v>
      </c>
      <c r="B24" s="88">
        <v>11000</v>
      </c>
      <c r="C24" s="105">
        <v>44800</v>
      </c>
      <c r="D24" s="107" t="s">
        <v>52</v>
      </c>
      <c r="E24" s="105">
        <v>44800</v>
      </c>
      <c r="F24" s="310"/>
      <c r="G24" s="105"/>
      <c r="H24" s="88"/>
      <c r="I24" s="105"/>
      <c r="J24" s="88"/>
      <c r="K24" s="105"/>
      <c r="L24" s="88"/>
      <c r="M24" s="105"/>
      <c r="N24" s="88"/>
    </row>
    <row r="25" spans="1:14" x14ac:dyDescent="0.25">
      <c r="A25" s="297" t="s">
        <v>94</v>
      </c>
      <c r="B25" s="107" t="s">
        <v>52</v>
      </c>
      <c r="C25" s="105">
        <v>130</v>
      </c>
      <c r="D25" s="107" t="s">
        <v>52</v>
      </c>
      <c r="E25" s="105">
        <v>130</v>
      </c>
      <c r="F25" s="310"/>
      <c r="G25" s="105"/>
      <c r="H25" s="88"/>
      <c r="I25" s="105"/>
      <c r="J25" s="88"/>
      <c r="K25" s="105"/>
      <c r="L25" s="88"/>
      <c r="M25" s="105"/>
      <c r="N25" s="88"/>
    </row>
    <row r="26" spans="1:14" x14ac:dyDescent="0.25">
      <c r="A26" s="297" t="s">
        <v>89</v>
      </c>
      <c r="B26" s="88">
        <v>140000</v>
      </c>
      <c r="C26" s="105">
        <v>132979.74</v>
      </c>
      <c r="D26" s="107" t="s">
        <v>52</v>
      </c>
      <c r="E26" s="105">
        <v>132979.74</v>
      </c>
      <c r="F26" s="310"/>
      <c r="G26" s="105"/>
      <c r="H26" s="88"/>
      <c r="I26" s="105"/>
      <c r="J26" s="88"/>
      <c r="K26" s="105"/>
      <c r="L26" s="88"/>
      <c r="M26" s="105"/>
      <c r="N26" s="88"/>
    </row>
    <row r="27" spans="1:14" x14ac:dyDescent="0.25">
      <c r="A27" s="297" t="s">
        <v>90</v>
      </c>
      <c r="B27" s="107">
        <v>14038000</v>
      </c>
      <c r="C27" s="105">
        <v>15512795.41</v>
      </c>
      <c r="D27" s="107" t="s">
        <v>52</v>
      </c>
      <c r="E27" s="105">
        <v>15512795.41</v>
      </c>
      <c r="F27" s="310"/>
      <c r="G27" s="105"/>
      <c r="H27" s="88"/>
      <c r="I27" s="105"/>
      <c r="J27" s="88"/>
      <c r="K27" s="105"/>
      <c r="L27" s="88"/>
      <c r="M27" s="105"/>
      <c r="N27" s="88"/>
    </row>
    <row r="28" spans="1:14" x14ac:dyDescent="0.25">
      <c r="A28" s="297" t="s">
        <v>91</v>
      </c>
      <c r="B28" s="88">
        <v>14053536</v>
      </c>
      <c r="C28" s="105">
        <v>12547839</v>
      </c>
      <c r="D28" s="107" t="s">
        <v>52</v>
      </c>
      <c r="E28" s="105">
        <v>12547839</v>
      </c>
      <c r="F28" s="310"/>
      <c r="G28" s="105"/>
      <c r="H28" s="88"/>
      <c r="I28" s="105"/>
      <c r="J28" s="88"/>
      <c r="K28" s="105"/>
      <c r="L28" s="88"/>
      <c r="M28" s="105"/>
      <c r="N28" s="88"/>
    </row>
    <row r="29" spans="1:14" x14ac:dyDescent="0.25">
      <c r="A29" s="297" t="s">
        <v>53</v>
      </c>
      <c r="B29" s="107" t="s">
        <v>52</v>
      </c>
      <c r="C29" s="104" t="s">
        <v>52</v>
      </c>
      <c r="D29" s="88">
        <v>5476558.2000000002</v>
      </c>
      <c r="E29" s="105">
        <f>SUM(D29)</f>
        <v>5476558.2000000002</v>
      </c>
      <c r="F29" s="310"/>
      <c r="G29" s="105"/>
      <c r="H29" s="88"/>
      <c r="I29" s="105"/>
      <c r="J29" s="88"/>
      <c r="K29" s="105"/>
      <c r="L29" s="88"/>
      <c r="M29" s="105"/>
      <c r="N29" s="88"/>
    </row>
    <row r="30" spans="1:14" x14ac:dyDescent="0.25">
      <c r="A30" s="298" t="s">
        <v>92</v>
      </c>
      <c r="B30" s="359">
        <f>SUM(B21:B29)</f>
        <v>29641416</v>
      </c>
      <c r="C30" s="89">
        <f>SUM(C21:C29)</f>
        <v>29710640.350000001</v>
      </c>
      <c r="D30" s="89">
        <f>SUM(D29)</f>
        <v>5476558.2000000002</v>
      </c>
      <c r="E30" s="305">
        <f>SUM(E21:E29)</f>
        <v>35187198.550000004</v>
      </c>
      <c r="F30" s="90"/>
      <c r="G30" s="303"/>
      <c r="H30" s="89"/>
      <c r="I30" s="303"/>
      <c r="J30" s="89"/>
      <c r="K30" s="303"/>
      <c r="L30" s="89"/>
      <c r="M30" s="303"/>
      <c r="N30" s="89"/>
    </row>
    <row r="31" spans="1:14" ht="15.75" thickBot="1" x14ac:dyDescent="0.3">
      <c r="A31" s="86" t="s">
        <v>93</v>
      </c>
      <c r="C31" s="105"/>
      <c r="D31" s="105"/>
      <c r="E31" s="93">
        <f>E30-E19</f>
        <v>3503271.6300000027</v>
      </c>
    </row>
    <row r="32" spans="1:14" ht="15.75" thickTop="1" x14ac:dyDescent="0.25">
      <c r="C32" s="105"/>
      <c r="D32" s="105"/>
      <c r="E32" s="105"/>
    </row>
    <row r="33" spans="3:5" x14ac:dyDescent="0.25">
      <c r="C33" s="105"/>
      <c r="D33" s="105"/>
      <c r="E33" s="105"/>
    </row>
    <row r="34" spans="3:5" x14ac:dyDescent="0.25">
      <c r="C34" s="105"/>
      <c r="D34" s="105"/>
      <c r="E34" s="105"/>
    </row>
  </sheetData>
  <mergeCells count="3">
    <mergeCell ref="A1:N1"/>
    <mergeCell ref="A2:N2"/>
    <mergeCell ref="A3:N3"/>
  </mergeCells>
  <pageMargins left="0.39370078740157483" right="0" top="0" bottom="0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36"/>
  <sheetViews>
    <sheetView zoomScale="90" zoomScaleNormal="90" workbookViewId="0">
      <selection activeCell="D9" sqref="D9"/>
    </sheetView>
  </sheetViews>
  <sheetFormatPr defaultColWidth="8.88671875" defaultRowHeight="12.75" x14ac:dyDescent="0.2"/>
  <cols>
    <col min="1" max="1" width="15" style="146" customWidth="1"/>
    <col min="2" max="2" width="7.6640625" style="363" customWidth="1"/>
    <col min="3" max="3" width="7.77734375" style="146" customWidth="1"/>
    <col min="4" max="4" width="8.33203125" style="146" customWidth="1"/>
    <col min="5" max="5" width="7.44140625" style="146" customWidth="1"/>
    <col min="6" max="6" width="6.109375" style="146" customWidth="1"/>
    <col min="7" max="7" width="7.44140625" style="146" customWidth="1"/>
    <col min="8" max="8" width="7.33203125" style="146" customWidth="1"/>
    <col min="9" max="9" width="6.6640625" style="146" customWidth="1"/>
    <col min="10" max="10" width="6.88671875" style="146" customWidth="1"/>
    <col min="11" max="11" width="7" style="146" customWidth="1"/>
    <col min="12" max="12" width="6.6640625" style="146" customWidth="1"/>
    <col min="13" max="13" width="7.88671875" style="146" customWidth="1"/>
    <col min="14" max="14" width="6.44140625" style="146" customWidth="1"/>
    <col min="15" max="15" width="7.109375" style="146" customWidth="1"/>
    <col min="16" max="16" width="6.88671875" style="146" customWidth="1"/>
    <col min="17" max="17" width="8.88671875" style="146" customWidth="1"/>
    <col min="18" max="16384" width="8.88671875" style="146"/>
  </cols>
  <sheetData>
    <row r="3" spans="1:16" ht="13.5" x14ac:dyDescent="0.25">
      <c r="A3" s="344" t="s">
        <v>51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</row>
    <row r="4" spans="1:16" ht="13.5" x14ac:dyDescent="0.25">
      <c r="A4" s="344" t="s">
        <v>163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</row>
    <row r="5" spans="1:16" ht="13.5" x14ac:dyDescent="0.25">
      <c r="A5" s="344" t="s">
        <v>288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</row>
    <row r="6" spans="1:16" ht="13.5" x14ac:dyDescent="0.25">
      <c r="A6" s="265"/>
      <c r="B6" s="147"/>
      <c r="C6" s="147" t="s">
        <v>347</v>
      </c>
      <c r="D6" s="151" t="s">
        <v>353</v>
      </c>
      <c r="E6" s="147"/>
      <c r="F6" s="151" t="s">
        <v>347</v>
      </c>
      <c r="G6" s="147" t="s">
        <v>8</v>
      </c>
      <c r="H6" s="273"/>
      <c r="I6" s="147" t="s">
        <v>61</v>
      </c>
      <c r="J6" s="151"/>
      <c r="K6" s="147"/>
      <c r="L6" s="151" t="s">
        <v>190</v>
      </c>
      <c r="M6" s="147"/>
      <c r="N6" s="151" t="s">
        <v>66</v>
      </c>
      <c r="O6" s="147" t="s">
        <v>69</v>
      </c>
      <c r="P6" s="147"/>
    </row>
    <row r="7" spans="1:16" ht="13.5" x14ac:dyDescent="0.25">
      <c r="A7" s="266" t="s">
        <v>352</v>
      </c>
      <c r="B7" s="268" t="s">
        <v>59</v>
      </c>
      <c r="C7" s="149" t="s">
        <v>348</v>
      </c>
      <c r="D7" s="150" t="s">
        <v>354</v>
      </c>
      <c r="E7" s="149" t="s">
        <v>8</v>
      </c>
      <c r="F7" s="150" t="s">
        <v>7</v>
      </c>
      <c r="G7" s="149"/>
      <c r="H7" s="264" t="s">
        <v>19</v>
      </c>
      <c r="I7" s="149" t="s">
        <v>62</v>
      </c>
      <c r="J7" s="150" t="s">
        <v>63</v>
      </c>
      <c r="K7" s="149" t="s">
        <v>64</v>
      </c>
      <c r="L7" s="150" t="s">
        <v>115</v>
      </c>
      <c r="M7" s="149" t="s">
        <v>55</v>
      </c>
      <c r="N7" s="150" t="s">
        <v>67</v>
      </c>
      <c r="O7" s="149" t="s">
        <v>70</v>
      </c>
      <c r="P7" s="149" t="s">
        <v>73</v>
      </c>
    </row>
    <row r="8" spans="1:16" ht="13.5" x14ac:dyDescent="0.25">
      <c r="A8" s="267"/>
      <c r="B8" s="360"/>
      <c r="C8" s="152" t="s">
        <v>349</v>
      </c>
      <c r="D8" s="153" t="s">
        <v>355</v>
      </c>
      <c r="E8" s="152"/>
      <c r="F8" s="153"/>
      <c r="G8" s="152"/>
      <c r="H8" s="274"/>
      <c r="I8" s="152" t="s">
        <v>60</v>
      </c>
      <c r="J8" s="153"/>
      <c r="K8" s="152"/>
      <c r="L8" s="153"/>
      <c r="M8" s="152"/>
      <c r="N8" s="153" t="s">
        <v>68</v>
      </c>
      <c r="O8" s="152" t="s">
        <v>71</v>
      </c>
      <c r="P8" s="152"/>
    </row>
    <row r="9" spans="1:16" ht="13.5" x14ac:dyDescent="0.25">
      <c r="A9" s="261" t="s">
        <v>74</v>
      </c>
      <c r="B9" s="268"/>
      <c r="C9" s="268"/>
      <c r="D9" s="158"/>
      <c r="E9" s="268"/>
      <c r="F9" s="158"/>
      <c r="G9" s="268"/>
      <c r="H9" s="260"/>
      <c r="I9" s="268"/>
      <c r="J9" s="158"/>
      <c r="K9" s="268"/>
      <c r="L9" s="158"/>
      <c r="M9" s="268"/>
      <c r="N9" s="158"/>
      <c r="O9" s="268"/>
      <c r="P9" s="268"/>
    </row>
    <row r="10" spans="1:16" ht="13.5" x14ac:dyDescent="0.25">
      <c r="A10" s="262" t="s">
        <v>75</v>
      </c>
      <c r="B10" s="268">
        <v>2663920</v>
      </c>
      <c r="C10" s="268">
        <v>2657520</v>
      </c>
      <c r="D10" s="150" t="s">
        <v>52</v>
      </c>
      <c r="E10" s="268">
        <v>2657520</v>
      </c>
      <c r="F10" s="150" t="s">
        <v>52</v>
      </c>
      <c r="G10" s="149">
        <f>SUM(C10:D10)</f>
        <v>2657520</v>
      </c>
      <c r="H10" s="158">
        <v>2657520</v>
      </c>
      <c r="I10" s="149" t="s">
        <v>52</v>
      </c>
      <c r="J10" s="150" t="s">
        <v>52</v>
      </c>
      <c r="K10" s="148" t="s">
        <v>52</v>
      </c>
      <c r="L10" s="150" t="s">
        <v>52</v>
      </c>
      <c r="M10" s="149" t="s">
        <v>52</v>
      </c>
      <c r="N10" s="263" t="s">
        <v>52</v>
      </c>
      <c r="O10" s="149" t="s">
        <v>52</v>
      </c>
      <c r="P10" s="149" t="s">
        <v>52</v>
      </c>
    </row>
    <row r="11" spans="1:16" ht="13.5" x14ac:dyDescent="0.25">
      <c r="A11" s="262" t="s">
        <v>76</v>
      </c>
      <c r="B11" s="268">
        <v>6874840</v>
      </c>
      <c r="C11" s="268">
        <v>6785625</v>
      </c>
      <c r="D11" s="150" t="s">
        <v>52</v>
      </c>
      <c r="E11" s="268">
        <v>6785625</v>
      </c>
      <c r="F11" s="150" t="s">
        <v>52</v>
      </c>
      <c r="G11" s="149">
        <f>SUM(C11:D11)</f>
        <v>6785625</v>
      </c>
      <c r="H11" s="158">
        <v>4187465</v>
      </c>
      <c r="I11" s="149" t="s">
        <v>52</v>
      </c>
      <c r="J11" s="158">
        <v>944380</v>
      </c>
      <c r="K11" s="148" t="s">
        <v>52</v>
      </c>
      <c r="L11" s="150">
        <v>757440</v>
      </c>
      <c r="M11" s="268">
        <v>896340</v>
      </c>
      <c r="N11" s="263" t="s">
        <v>52</v>
      </c>
      <c r="O11" s="149" t="s">
        <v>52</v>
      </c>
      <c r="P11" s="149" t="s">
        <v>52</v>
      </c>
    </row>
    <row r="12" spans="1:16" ht="13.5" x14ac:dyDescent="0.25">
      <c r="A12" s="262" t="s">
        <v>18</v>
      </c>
      <c r="B12" s="268">
        <v>198500</v>
      </c>
      <c r="C12" s="268">
        <v>85108</v>
      </c>
      <c r="D12" s="150" t="s">
        <v>52</v>
      </c>
      <c r="E12" s="268">
        <v>85108</v>
      </c>
      <c r="F12" s="150" t="s">
        <v>52</v>
      </c>
      <c r="G12" s="268">
        <v>85108</v>
      </c>
      <c r="H12" s="260">
        <v>38137</v>
      </c>
      <c r="I12" s="149" t="s">
        <v>52</v>
      </c>
      <c r="J12" s="150" t="s">
        <v>52</v>
      </c>
      <c r="K12" s="148" t="s">
        <v>52</v>
      </c>
      <c r="L12" s="150">
        <v>22800</v>
      </c>
      <c r="M12" s="268">
        <v>24171</v>
      </c>
      <c r="N12" s="263" t="s">
        <v>52</v>
      </c>
      <c r="O12" s="149" t="s">
        <v>52</v>
      </c>
      <c r="P12" s="149" t="s">
        <v>52</v>
      </c>
    </row>
    <row r="13" spans="1:16" ht="13.5" x14ac:dyDescent="0.25">
      <c r="A13" s="262" t="s">
        <v>77</v>
      </c>
      <c r="B13" s="268">
        <v>3020241</v>
      </c>
      <c r="C13" s="268">
        <v>2024831.69</v>
      </c>
      <c r="D13" s="150" t="s">
        <v>52</v>
      </c>
      <c r="E13" s="268">
        <v>2024831.69</v>
      </c>
      <c r="F13" s="150" t="s">
        <v>52</v>
      </c>
      <c r="G13" s="268">
        <v>2024831.69</v>
      </c>
      <c r="H13" s="260">
        <v>1062820.28</v>
      </c>
      <c r="I13" s="149">
        <v>13950</v>
      </c>
      <c r="J13" s="158">
        <v>464625</v>
      </c>
      <c r="K13" s="149">
        <v>18543.75</v>
      </c>
      <c r="L13" s="150">
        <v>40760</v>
      </c>
      <c r="M13" s="268">
        <v>355522.66</v>
      </c>
      <c r="N13" s="158">
        <v>53610</v>
      </c>
      <c r="O13" s="268">
        <v>15000</v>
      </c>
      <c r="P13" s="149" t="s">
        <v>52</v>
      </c>
    </row>
    <row r="14" spans="1:16" ht="13.5" x14ac:dyDescent="0.25">
      <c r="A14" s="262" t="s">
        <v>78</v>
      </c>
      <c r="B14" s="268">
        <v>1598677</v>
      </c>
      <c r="C14" s="272">
        <v>1451749.56</v>
      </c>
      <c r="D14" s="150" t="s">
        <v>52</v>
      </c>
      <c r="E14" s="272">
        <v>1451749.56</v>
      </c>
      <c r="F14" s="150" t="s">
        <v>52</v>
      </c>
      <c r="G14" s="272">
        <v>1451749.56</v>
      </c>
      <c r="H14" s="260">
        <v>520710.06</v>
      </c>
      <c r="I14" s="149">
        <v>3500</v>
      </c>
      <c r="J14" s="158">
        <v>638055.04</v>
      </c>
      <c r="K14" s="149">
        <v>38360</v>
      </c>
      <c r="L14" s="150">
        <v>11867</v>
      </c>
      <c r="M14" s="268">
        <v>239257.46</v>
      </c>
      <c r="N14" s="150" t="s">
        <v>52</v>
      </c>
      <c r="O14" s="149" t="s">
        <v>52</v>
      </c>
      <c r="P14" s="149" t="s">
        <v>52</v>
      </c>
    </row>
    <row r="15" spans="1:16" ht="13.5" x14ac:dyDescent="0.25">
      <c r="A15" s="262" t="s">
        <v>79</v>
      </c>
      <c r="B15" s="268">
        <v>957000</v>
      </c>
      <c r="C15" s="268">
        <v>915610.47</v>
      </c>
      <c r="D15" s="150" t="s">
        <v>52</v>
      </c>
      <c r="E15" s="268">
        <v>915610.47</v>
      </c>
      <c r="F15" s="150" t="s">
        <v>52</v>
      </c>
      <c r="G15" s="268">
        <v>915610.47</v>
      </c>
      <c r="H15" s="260">
        <v>915610.47</v>
      </c>
      <c r="I15" s="149" t="s">
        <v>52</v>
      </c>
      <c r="J15" s="263" t="s">
        <v>52</v>
      </c>
      <c r="K15" s="148" t="s">
        <v>52</v>
      </c>
      <c r="L15" s="150" t="s">
        <v>52</v>
      </c>
      <c r="M15" s="149" t="s">
        <v>52</v>
      </c>
      <c r="N15" s="263" t="s">
        <v>52</v>
      </c>
      <c r="O15" s="148" t="s">
        <v>52</v>
      </c>
      <c r="P15" s="149" t="s">
        <v>52</v>
      </c>
    </row>
    <row r="16" spans="1:16" ht="13.5" x14ac:dyDescent="0.25">
      <c r="A16" s="262" t="s">
        <v>80</v>
      </c>
      <c r="B16" s="268">
        <v>89900</v>
      </c>
      <c r="C16" s="268">
        <v>39300</v>
      </c>
      <c r="D16" s="150" t="s">
        <v>52</v>
      </c>
      <c r="E16" s="268">
        <v>39300</v>
      </c>
      <c r="F16" s="150" t="s">
        <v>52</v>
      </c>
      <c r="G16" s="268">
        <v>39300</v>
      </c>
      <c r="H16" s="260">
        <v>6900</v>
      </c>
      <c r="I16" s="149" t="s">
        <v>52</v>
      </c>
      <c r="J16" s="263" t="s">
        <v>52</v>
      </c>
      <c r="K16" s="148" t="s">
        <v>52</v>
      </c>
      <c r="L16" s="150" t="s">
        <v>52</v>
      </c>
      <c r="M16" s="268">
        <v>32400</v>
      </c>
      <c r="N16" s="263" t="s">
        <v>52</v>
      </c>
      <c r="O16" s="148" t="s">
        <v>52</v>
      </c>
      <c r="P16" s="149" t="s">
        <v>52</v>
      </c>
    </row>
    <row r="17" spans="1:16" ht="13.5" x14ac:dyDescent="0.25">
      <c r="A17" s="262" t="s">
        <v>81</v>
      </c>
      <c r="B17" s="268">
        <v>4183560</v>
      </c>
      <c r="C17" s="268">
        <v>3967960</v>
      </c>
      <c r="D17" s="158">
        <v>5476558.2000000002</v>
      </c>
      <c r="E17" s="268">
        <f>SUM(C17:D17)</f>
        <v>9444518.1999999993</v>
      </c>
      <c r="F17" s="150" t="s">
        <v>52</v>
      </c>
      <c r="G17" s="149">
        <v>9444518.1999999993</v>
      </c>
      <c r="H17" s="264" t="s">
        <v>52</v>
      </c>
      <c r="I17" s="149" t="s">
        <v>52</v>
      </c>
      <c r="J17" s="263" t="s">
        <v>52</v>
      </c>
      <c r="K17" s="148" t="s">
        <v>52</v>
      </c>
      <c r="L17" s="150" t="s">
        <v>52</v>
      </c>
      <c r="M17" s="268">
        <v>9444518.1999999993</v>
      </c>
      <c r="N17" s="263" t="s">
        <v>52</v>
      </c>
      <c r="O17" s="148" t="s">
        <v>52</v>
      </c>
      <c r="P17" s="149" t="s">
        <v>52</v>
      </c>
    </row>
    <row r="18" spans="1:16" ht="13.5" x14ac:dyDescent="0.25">
      <c r="A18" s="262" t="s">
        <v>82</v>
      </c>
      <c r="B18" s="268">
        <v>1112500</v>
      </c>
      <c r="C18" s="268">
        <v>1088980</v>
      </c>
      <c r="D18" s="150" t="s">
        <v>52</v>
      </c>
      <c r="E18" s="268">
        <v>1088980</v>
      </c>
      <c r="F18" s="150" t="s">
        <v>52</v>
      </c>
      <c r="G18" s="149">
        <f>SUM(C18:D18)</f>
        <v>1088980</v>
      </c>
      <c r="H18" s="264">
        <v>13000</v>
      </c>
      <c r="I18" s="149" t="s">
        <v>52</v>
      </c>
      <c r="J18" s="158">
        <v>835980</v>
      </c>
      <c r="K18" s="149">
        <v>220000</v>
      </c>
      <c r="L18" s="150" t="s">
        <v>52</v>
      </c>
      <c r="M18" s="149" t="s">
        <v>52</v>
      </c>
      <c r="N18" s="150" t="s">
        <v>52</v>
      </c>
      <c r="O18" s="268">
        <v>20000</v>
      </c>
      <c r="P18" s="149" t="s">
        <v>52</v>
      </c>
    </row>
    <row r="19" spans="1:16" ht="13.5" x14ac:dyDescent="0.25">
      <c r="A19" s="262" t="s">
        <v>73</v>
      </c>
      <c r="B19" s="268">
        <v>8942278</v>
      </c>
      <c r="C19" s="268">
        <v>7190684</v>
      </c>
      <c r="D19" s="150" t="s">
        <v>52</v>
      </c>
      <c r="E19" s="268">
        <v>7190684</v>
      </c>
      <c r="F19" s="150">
        <v>105600</v>
      </c>
      <c r="G19" s="149">
        <v>7296284</v>
      </c>
      <c r="H19" s="264" t="s">
        <v>52</v>
      </c>
      <c r="I19" s="149" t="s">
        <v>52</v>
      </c>
      <c r="J19" s="150" t="s">
        <v>52</v>
      </c>
      <c r="K19" s="149" t="s">
        <v>52</v>
      </c>
      <c r="L19" s="150" t="s">
        <v>52</v>
      </c>
      <c r="M19" s="149" t="s">
        <v>52</v>
      </c>
      <c r="N19" s="150" t="s">
        <v>52</v>
      </c>
      <c r="O19" s="149" t="s">
        <v>52</v>
      </c>
      <c r="P19" s="268">
        <v>7296284</v>
      </c>
    </row>
    <row r="20" spans="1:16" ht="13.5" x14ac:dyDescent="0.25">
      <c r="A20" s="259" t="s">
        <v>83</v>
      </c>
      <c r="B20" s="154">
        <f>SUM(B10:B19)</f>
        <v>29641416</v>
      </c>
      <c r="C20" s="154">
        <f>SUM(C10:C19)</f>
        <v>26207368.719999999</v>
      </c>
      <c r="D20" s="271">
        <f>SUM(D17:D19)</f>
        <v>5476558.2000000002</v>
      </c>
      <c r="E20" s="155">
        <f>SUM(E10:E19)</f>
        <v>31683926.920000002</v>
      </c>
      <c r="F20" s="271">
        <f>SUM(F19)</f>
        <v>105600</v>
      </c>
      <c r="G20" s="155">
        <f>SUM(G10:G19)</f>
        <v>31789526.920000002</v>
      </c>
      <c r="H20" s="270">
        <f>SUM(H10:H19)</f>
        <v>9402162.8100000005</v>
      </c>
      <c r="I20" s="155">
        <f>SUM(I12:I19)</f>
        <v>17450</v>
      </c>
      <c r="J20" s="269">
        <f>SUM(J11:J19)</f>
        <v>2883040.04</v>
      </c>
      <c r="K20" s="154">
        <f>SUM(K13:K19)</f>
        <v>276903.75</v>
      </c>
      <c r="L20" s="269">
        <f>SUM(L11:L19)</f>
        <v>832867</v>
      </c>
      <c r="M20" s="154">
        <f>SUM(M11:M19)</f>
        <v>10992209.319999998</v>
      </c>
      <c r="N20" s="269">
        <f>SUM(N13:N19)</f>
        <v>53610</v>
      </c>
      <c r="O20" s="154">
        <f>SUM(O13:O19)</f>
        <v>35000</v>
      </c>
      <c r="P20" s="154">
        <f>SUM(P19:P19)</f>
        <v>7296284</v>
      </c>
    </row>
    <row r="21" spans="1:16" ht="13.5" x14ac:dyDescent="0.25">
      <c r="A21" s="261" t="s">
        <v>84</v>
      </c>
      <c r="B21" s="268"/>
      <c r="C21" s="268"/>
      <c r="D21" s="158"/>
      <c r="E21" s="268"/>
      <c r="F21" s="158"/>
      <c r="G21" s="268"/>
      <c r="H21" s="260"/>
      <c r="I21" s="268"/>
      <c r="J21" s="158"/>
      <c r="K21" s="268"/>
      <c r="L21" s="158"/>
      <c r="M21" s="268"/>
      <c r="N21" s="158"/>
      <c r="O21" s="268"/>
      <c r="P21" s="268"/>
    </row>
    <row r="22" spans="1:16" ht="13.5" x14ac:dyDescent="0.25">
      <c r="A22" s="262" t="s">
        <v>85</v>
      </c>
      <c r="B22" s="268">
        <v>80300</v>
      </c>
      <c r="C22" s="268">
        <v>99272</v>
      </c>
      <c r="D22" s="150" t="s">
        <v>52</v>
      </c>
      <c r="E22" s="268">
        <v>99272</v>
      </c>
      <c r="F22" s="150"/>
      <c r="G22" s="268"/>
      <c r="H22" s="260"/>
      <c r="I22" s="268"/>
      <c r="J22" s="158"/>
      <c r="K22" s="268"/>
      <c r="L22" s="158"/>
      <c r="M22" s="268"/>
      <c r="N22" s="158"/>
      <c r="O22" s="268"/>
      <c r="P22" s="268"/>
    </row>
    <row r="23" spans="1:16" ht="13.5" x14ac:dyDescent="0.25">
      <c r="A23" s="262" t="s">
        <v>86</v>
      </c>
      <c r="B23" s="268">
        <v>288580</v>
      </c>
      <c r="C23" s="268">
        <v>293694.2</v>
      </c>
      <c r="D23" s="150" t="s">
        <v>52</v>
      </c>
      <c r="E23" s="268">
        <v>293694.2</v>
      </c>
      <c r="F23" s="150"/>
      <c r="G23" s="268"/>
      <c r="H23" s="260"/>
      <c r="I23" s="268"/>
      <c r="J23" s="158"/>
      <c r="K23" s="268"/>
      <c r="L23" s="158"/>
      <c r="M23" s="268"/>
      <c r="N23" s="158"/>
      <c r="O23" s="268"/>
      <c r="P23" s="268"/>
    </row>
    <row r="24" spans="1:16" ht="13.5" x14ac:dyDescent="0.25">
      <c r="A24" s="262" t="s">
        <v>87</v>
      </c>
      <c r="B24" s="268">
        <v>1030000</v>
      </c>
      <c r="C24" s="268">
        <v>1079130</v>
      </c>
      <c r="D24" s="150" t="s">
        <v>52</v>
      </c>
      <c r="E24" s="268">
        <v>1079130</v>
      </c>
      <c r="F24" s="150"/>
      <c r="G24" s="268"/>
      <c r="H24" s="260"/>
      <c r="I24" s="268"/>
      <c r="J24" s="158"/>
      <c r="K24" s="268"/>
      <c r="L24" s="158"/>
      <c r="M24" s="268"/>
      <c r="N24" s="158"/>
      <c r="O24" s="268"/>
      <c r="P24" s="268"/>
    </row>
    <row r="25" spans="1:16" ht="13.5" x14ac:dyDescent="0.25">
      <c r="A25" s="262" t="s">
        <v>88</v>
      </c>
      <c r="B25" s="268">
        <v>11000</v>
      </c>
      <c r="C25" s="268">
        <v>44800</v>
      </c>
      <c r="D25" s="150" t="s">
        <v>52</v>
      </c>
      <c r="E25" s="268">
        <v>44800</v>
      </c>
      <c r="F25" s="150"/>
      <c r="G25" s="268"/>
      <c r="H25" s="260"/>
      <c r="I25" s="268"/>
      <c r="J25" s="158"/>
      <c r="K25" s="268"/>
      <c r="L25" s="158"/>
      <c r="M25" s="268"/>
      <c r="N25" s="158"/>
      <c r="O25" s="268"/>
      <c r="P25" s="268"/>
    </row>
    <row r="26" spans="1:16" ht="13.5" x14ac:dyDescent="0.25">
      <c r="A26" s="262" t="s">
        <v>94</v>
      </c>
      <c r="B26" s="149" t="s">
        <v>52</v>
      </c>
      <c r="C26" s="268">
        <v>130</v>
      </c>
      <c r="D26" s="150" t="s">
        <v>52</v>
      </c>
      <c r="E26" s="268">
        <v>130</v>
      </c>
      <c r="F26" s="150"/>
      <c r="G26" s="268"/>
      <c r="H26" s="260"/>
      <c r="I26" s="268"/>
      <c r="J26" s="158"/>
      <c r="K26" s="268"/>
      <c r="L26" s="158"/>
      <c r="M26" s="268"/>
      <c r="N26" s="158"/>
      <c r="O26" s="268"/>
      <c r="P26" s="268"/>
    </row>
    <row r="27" spans="1:16" ht="13.5" x14ac:dyDescent="0.25">
      <c r="A27" s="262" t="s">
        <v>89</v>
      </c>
      <c r="B27" s="268">
        <v>140000</v>
      </c>
      <c r="C27" s="268">
        <v>132979.74</v>
      </c>
      <c r="D27" s="150" t="s">
        <v>52</v>
      </c>
      <c r="E27" s="268">
        <v>132979.74</v>
      </c>
      <c r="F27" s="150"/>
      <c r="G27" s="268"/>
      <c r="H27" s="260"/>
      <c r="I27" s="268"/>
      <c r="J27" s="158"/>
      <c r="K27" s="268"/>
      <c r="L27" s="158"/>
      <c r="M27" s="268"/>
      <c r="N27" s="158"/>
      <c r="O27" s="268"/>
      <c r="P27" s="268"/>
    </row>
    <row r="28" spans="1:16" ht="13.5" x14ac:dyDescent="0.25">
      <c r="A28" s="262" t="s">
        <v>90</v>
      </c>
      <c r="B28" s="149">
        <v>14038000</v>
      </c>
      <c r="C28" s="268">
        <v>15512795.41</v>
      </c>
      <c r="D28" s="150" t="s">
        <v>52</v>
      </c>
      <c r="E28" s="268">
        <v>15512795.41</v>
      </c>
      <c r="F28" s="150"/>
      <c r="G28" s="268"/>
      <c r="H28" s="260"/>
      <c r="I28" s="268"/>
      <c r="J28" s="158"/>
      <c r="K28" s="268"/>
      <c r="L28" s="158"/>
      <c r="M28" s="268"/>
      <c r="N28" s="158"/>
      <c r="O28" s="268"/>
      <c r="P28" s="268"/>
    </row>
    <row r="29" spans="1:16" ht="13.5" x14ac:dyDescent="0.25">
      <c r="A29" s="262" t="s">
        <v>91</v>
      </c>
      <c r="B29" s="268">
        <v>14053536</v>
      </c>
      <c r="C29" s="268">
        <v>12547839</v>
      </c>
      <c r="D29" s="150" t="s">
        <v>52</v>
      </c>
      <c r="E29" s="268">
        <v>12547839</v>
      </c>
      <c r="F29" s="150"/>
      <c r="G29" s="268"/>
      <c r="H29" s="260"/>
      <c r="I29" s="268"/>
      <c r="J29" s="158"/>
      <c r="K29" s="268"/>
      <c r="L29" s="158"/>
      <c r="M29" s="268"/>
      <c r="N29" s="158"/>
      <c r="O29" s="268"/>
      <c r="P29" s="268"/>
    </row>
    <row r="30" spans="1:16" ht="13.5" x14ac:dyDescent="0.25">
      <c r="A30" s="262" t="s">
        <v>53</v>
      </c>
      <c r="B30" s="149" t="s">
        <v>52</v>
      </c>
      <c r="C30" s="149" t="s">
        <v>52</v>
      </c>
      <c r="D30" s="158">
        <v>5476558.2000000002</v>
      </c>
      <c r="E30" s="268">
        <f>SUM(D30)</f>
        <v>5476558.2000000002</v>
      </c>
      <c r="F30" s="150"/>
      <c r="G30" s="268"/>
      <c r="H30" s="260"/>
      <c r="I30" s="268"/>
      <c r="J30" s="158"/>
      <c r="K30" s="268"/>
      <c r="L30" s="158"/>
      <c r="M30" s="268"/>
      <c r="N30" s="158"/>
      <c r="O30" s="268"/>
      <c r="P30" s="268"/>
    </row>
    <row r="31" spans="1:16" ht="13.5" x14ac:dyDescent="0.25">
      <c r="A31" s="259" t="s">
        <v>92</v>
      </c>
      <c r="B31" s="154">
        <f>SUM(B22:B30)</f>
        <v>29641416</v>
      </c>
      <c r="C31" s="154">
        <f>SUM(C22:C30)</f>
        <v>29710640.350000001</v>
      </c>
      <c r="D31" s="269">
        <f>SUM(D30)</f>
        <v>5476558.2000000002</v>
      </c>
      <c r="E31" s="154">
        <f>SUM(C31:D31)</f>
        <v>35187198.550000004</v>
      </c>
      <c r="F31" s="269"/>
      <c r="G31" s="154"/>
      <c r="H31" s="270"/>
      <c r="I31" s="154"/>
      <c r="J31" s="269"/>
      <c r="K31" s="154"/>
      <c r="L31" s="269"/>
      <c r="M31" s="154"/>
      <c r="N31" s="269"/>
      <c r="O31" s="154"/>
      <c r="P31" s="154"/>
    </row>
    <row r="32" spans="1:16" ht="14.25" thickBot="1" x14ac:dyDescent="0.3">
      <c r="A32" s="156" t="s">
        <v>93</v>
      </c>
      <c r="B32" s="160"/>
      <c r="C32" s="158"/>
      <c r="D32" s="158"/>
      <c r="E32" s="157">
        <f>E31-E20</f>
        <v>3503271.6300000027</v>
      </c>
      <c r="F32" s="158"/>
      <c r="G32" s="158"/>
      <c r="H32" s="159"/>
      <c r="I32" s="160"/>
      <c r="J32" s="160"/>
      <c r="K32" s="160"/>
      <c r="L32" s="160"/>
      <c r="M32" s="160"/>
      <c r="N32" s="160"/>
      <c r="O32" s="160"/>
      <c r="P32" s="160"/>
    </row>
    <row r="33" spans="1:16" ht="14.25" thickTop="1" x14ac:dyDescent="0.25">
      <c r="A33" s="156"/>
      <c r="B33" s="160"/>
      <c r="C33" s="158"/>
      <c r="D33" s="158"/>
      <c r="E33" s="158"/>
      <c r="F33" s="158"/>
      <c r="G33" s="158"/>
      <c r="H33" s="159"/>
      <c r="I33" s="160"/>
      <c r="J33" s="160"/>
      <c r="K33" s="160"/>
      <c r="L33" s="160"/>
      <c r="M33" s="160"/>
      <c r="N33" s="160"/>
      <c r="O33" s="160"/>
      <c r="P33" s="160"/>
    </row>
    <row r="34" spans="1:16" ht="13.5" x14ac:dyDescent="0.25">
      <c r="A34" s="156"/>
      <c r="B34" s="361"/>
      <c r="C34" s="161"/>
      <c r="D34" s="161"/>
      <c r="E34" s="161"/>
      <c r="F34" s="161"/>
      <c r="G34" s="161"/>
      <c r="H34" s="161"/>
      <c r="I34" s="161"/>
      <c r="J34" s="162"/>
      <c r="K34" s="163"/>
      <c r="L34" s="160"/>
      <c r="M34" s="160"/>
      <c r="N34" s="160"/>
      <c r="O34" s="160"/>
      <c r="P34" s="160"/>
    </row>
    <row r="35" spans="1:16" ht="13.5" x14ac:dyDescent="0.25">
      <c r="A35" s="156"/>
      <c r="B35" s="362"/>
      <c r="C35" s="161"/>
      <c r="D35" s="161"/>
      <c r="E35" s="161"/>
      <c r="F35" s="161"/>
      <c r="G35" s="161"/>
      <c r="H35" s="161"/>
      <c r="I35" s="161"/>
      <c r="J35" s="161"/>
      <c r="K35" s="163"/>
      <c r="L35" s="160"/>
      <c r="M35" s="160"/>
      <c r="N35" s="160"/>
      <c r="O35" s="160"/>
      <c r="P35" s="160"/>
    </row>
    <row r="36" spans="1:16" ht="13.5" x14ac:dyDescent="0.25">
      <c r="A36" s="156"/>
      <c r="B36" s="160"/>
      <c r="C36" s="160"/>
      <c r="D36" s="160"/>
      <c r="E36" s="160"/>
      <c r="F36" s="160"/>
      <c r="G36" s="160"/>
      <c r="H36" s="159"/>
      <c r="I36" s="160"/>
      <c r="J36" s="160"/>
      <c r="K36" s="160"/>
      <c r="L36" s="160"/>
      <c r="M36" s="160"/>
      <c r="N36" s="160"/>
      <c r="O36" s="160"/>
      <c r="P36" s="160"/>
    </row>
  </sheetData>
  <mergeCells count="3">
    <mergeCell ref="A3:P3"/>
    <mergeCell ref="A4:P4"/>
    <mergeCell ref="A5:P5"/>
  </mergeCells>
  <pageMargins left="0.39370078740157483" right="0" top="0" bottom="0" header="0.31496062992125984" footer="0.31496062992125984"/>
  <pageSetup paperSize="9" scale="9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N28"/>
  <sheetViews>
    <sheetView topLeftCell="A4" zoomScaleNormal="100" workbookViewId="0">
      <selection activeCell="H14" sqref="H14"/>
    </sheetView>
  </sheetViews>
  <sheetFormatPr defaultColWidth="8.88671875" defaultRowHeight="15.75" x14ac:dyDescent="0.25"/>
  <cols>
    <col min="1" max="1" width="7.33203125" style="5" customWidth="1"/>
    <col min="2" max="2" width="11.5546875" style="5" customWidth="1"/>
    <col min="3" max="3" width="6.77734375" style="5" customWidth="1"/>
    <col min="4" max="4" width="8.77734375" style="5" customWidth="1"/>
    <col min="5" max="5" width="7.109375" style="5" customWidth="1"/>
    <col min="6" max="6" width="8.44140625" style="5" customWidth="1"/>
    <col min="7" max="8" width="7.77734375" style="5" customWidth="1"/>
    <col min="9" max="9" width="9.109375" style="5" customWidth="1"/>
    <col min="10" max="10" width="7.109375" style="5" customWidth="1"/>
    <col min="11" max="11" width="8.5546875" style="5" customWidth="1"/>
    <col min="12" max="12" width="5.88671875" style="5" customWidth="1"/>
    <col min="13" max="13" width="8.6640625" style="5" customWidth="1"/>
    <col min="14" max="14" width="9" style="5" customWidth="1"/>
    <col min="15" max="15" width="14.77734375" style="5" customWidth="1"/>
    <col min="16" max="16384" width="8.88671875" style="5"/>
  </cols>
  <sheetData>
    <row r="3" spans="1:14" x14ac:dyDescent="0.25">
      <c r="A3" s="343" t="s">
        <v>51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4" x14ac:dyDescent="0.25">
      <c r="A4" s="343" t="s">
        <v>95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4" x14ac:dyDescent="0.25">
      <c r="A5" s="343" t="s">
        <v>294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</row>
    <row r="7" spans="1:14" x14ac:dyDescent="0.25">
      <c r="A7" s="275"/>
      <c r="B7" s="276"/>
      <c r="C7" s="277"/>
      <c r="D7" s="276"/>
      <c r="E7" s="277" t="s">
        <v>61</v>
      </c>
      <c r="F7" s="276"/>
      <c r="G7" s="277"/>
      <c r="H7" s="276" t="s">
        <v>190</v>
      </c>
      <c r="I7" s="278"/>
      <c r="J7" s="276" t="s">
        <v>66</v>
      </c>
      <c r="K7" s="277" t="s">
        <v>69</v>
      </c>
      <c r="L7" s="276"/>
      <c r="M7" s="277"/>
      <c r="N7" s="276"/>
    </row>
    <row r="8" spans="1:14" x14ac:dyDescent="0.25">
      <c r="A8" s="21" t="s">
        <v>96</v>
      </c>
      <c r="B8" s="22" t="s">
        <v>15</v>
      </c>
      <c r="C8" s="23" t="s">
        <v>12</v>
      </c>
      <c r="D8" s="22" t="s">
        <v>19</v>
      </c>
      <c r="E8" s="23" t="s">
        <v>62</v>
      </c>
      <c r="F8" s="22" t="s">
        <v>63</v>
      </c>
      <c r="G8" s="23" t="s">
        <v>64</v>
      </c>
      <c r="H8" s="22" t="s">
        <v>115</v>
      </c>
      <c r="I8" s="23" t="s">
        <v>55</v>
      </c>
      <c r="J8" s="276" t="s">
        <v>67</v>
      </c>
      <c r="K8" s="23" t="s">
        <v>97</v>
      </c>
      <c r="L8" s="22" t="s">
        <v>72</v>
      </c>
      <c r="M8" s="23" t="s">
        <v>73</v>
      </c>
      <c r="N8" s="22" t="s">
        <v>8</v>
      </c>
    </row>
    <row r="9" spans="1:14" x14ac:dyDescent="0.25">
      <c r="A9" s="26"/>
      <c r="B9" s="27"/>
      <c r="C9" s="28"/>
      <c r="D9" s="32"/>
      <c r="E9" s="33" t="s">
        <v>60</v>
      </c>
      <c r="F9" s="32"/>
      <c r="G9" s="33"/>
      <c r="H9" s="32"/>
      <c r="I9" s="33"/>
      <c r="J9" s="32" t="s">
        <v>68</v>
      </c>
      <c r="K9" s="33" t="s">
        <v>98</v>
      </c>
      <c r="L9" s="32"/>
      <c r="M9" s="33"/>
      <c r="N9" s="27"/>
    </row>
    <row r="10" spans="1:14" ht="17.25" x14ac:dyDescent="0.3">
      <c r="A10" s="30" t="s">
        <v>177</v>
      </c>
      <c r="B10" s="6" t="s">
        <v>75</v>
      </c>
      <c r="C10" s="24" t="s">
        <v>44</v>
      </c>
      <c r="D10" s="126">
        <v>2657520</v>
      </c>
      <c r="E10" s="283" t="s">
        <v>52</v>
      </c>
      <c r="F10" s="289" t="s">
        <v>52</v>
      </c>
      <c r="G10" s="283" t="s">
        <v>52</v>
      </c>
      <c r="H10" s="291" t="s">
        <v>52</v>
      </c>
      <c r="I10" s="284" t="s">
        <v>52</v>
      </c>
      <c r="J10" s="291" t="s">
        <v>52</v>
      </c>
      <c r="K10" s="284" t="s">
        <v>52</v>
      </c>
      <c r="L10" s="289" t="s">
        <v>52</v>
      </c>
      <c r="M10" s="284" t="s">
        <v>52</v>
      </c>
      <c r="N10" s="112">
        <f t="shared" ref="N10:N16" si="0">SUM(D10:M10)</f>
        <v>2657520</v>
      </c>
    </row>
    <row r="11" spans="1:14" ht="17.25" x14ac:dyDescent="0.3">
      <c r="A11" s="30"/>
      <c r="B11" s="30" t="s">
        <v>76</v>
      </c>
      <c r="C11" s="30" t="s">
        <v>44</v>
      </c>
      <c r="D11" s="126">
        <v>4187465</v>
      </c>
      <c r="E11" s="283" t="s">
        <v>52</v>
      </c>
      <c r="F11" s="290">
        <v>944380</v>
      </c>
      <c r="G11" s="283" t="s">
        <v>52</v>
      </c>
      <c r="H11" s="289">
        <v>757440</v>
      </c>
      <c r="I11" s="285">
        <v>896340</v>
      </c>
      <c r="J11" s="291" t="s">
        <v>52</v>
      </c>
      <c r="K11" s="284" t="s">
        <v>52</v>
      </c>
      <c r="L11" s="289" t="s">
        <v>52</v>
      </c>
      <c r="M11" s="284" t="s">
        <v>52</v>
      </c>
      <c r="N11" s="112">
        <f t="shared" si="0"/>
        <v>6785625</v>
      </c>
    </row>
    <row r="12" spans="1:14" ht="17.25" x14ac:dyDescent="0.3">
      <c r="A12" s="30" t="s">
        <v>166</v>
      </c>
      <c r="B12" s="30" t="s">
        <v>18</v>
      </c>
      <c r="C12" s="30" t="s">
        <v>44</v>
      </c>
      <c r="D12" s="126">
        <v>38137</v>
      </c>
      <c r="E12" s="284"/>
      <c r="F12" s="289" t="s">
        <v>52</v>
      </c>
      <c r="G12" s="283" t="s">
        <v>52</v>
      </c>
      <c r="H12" s="289">
        <v>22800</v>
      </c>
      <c r="I12" s="285">
        <v>24171</v>
      </c>
      <c r="J12" s="291" t="s">
        <v>52</v>
      </c>
      <c r="K12" s="284" t="s">
        <v>52</v>
      </c>
      <c r="L12" s="289" t="s">
        <v>52</v>
      </c>
      <c r="M12" s="284" t="s">
        <v>52</v>
      </c>
      <c r="N12" s="112">
        <f t="shared" si="0"/>
        <v>85108</v>
      </c>
    </row>
    <row r="13" spans="1:14" ht="17.25" x14ac:dyDescent="0.3">
      <c r="A13" s="30"/>
      <c r="B13" s="30" t="s">
        <v>77</v>
      </c>
      <c r="C13" s="30" t="s">
        <v>44</v>
      </c>
      <c r="D13" s="286">
        <v>1062820.28</v>
      </c>
      <c r="E13" s="284">
        <v>13950</v>
      </c>
      <c r="F13" s="290">
        <v>464625</v>
      </c>
      <c r="G13" s="284">
        <v>18543.75</v>
      </c>
      <c r="H13" s="289">
        <v>40760</v>
      </c>
      <c r="I13" s="285">
        <v>355522.66</v>
      </c>
      <c r="J13" s="290">
        <v>53610</v>
      </c>
      <c r="K13" s="285">
        <v>15000</v>
      </c>
      <c r="L13" s="289" t="s">
        <v>52</v>
      </c>
      <c r="M13" s="284" t="s">
        <v>52</v>
      </c>
      <c r="N13" s="112">
        <f t="shared" si="0"/>
        <v>2024831.69</v>
      </c>
    </row>
    <row r="14" spans="1:14" ht="17.25" x14ac:dyDescent="0.3">
      <c r="A14" s="30"/>
      <c r="B14" s="30" t="s">
        <v>78</v>
      </c>
      <c r="C14" s="30" t="s">
        <v>44</v>
      </c>
      <c r="D14" s="286">
        <v>520710.06</v>
      </c>
      <c r="E14" s="284">
        <v>3500</v>
      </c>
      <c r="F14" s="290">
        <v>638055.04</v>
      </c>
      <c r="G14" s="284">
        <v>38360</v>
      </c>
      <c r="H14" s="289">
        <v>11867</v>
      </c>
      <c r="I14" s="285">
        <v>239257.46</v>
      </c>
      <c r="J14" s="289" t="s">
        <v>52</v>
      </c>
      <c r="K14" s="283" t="s">
        <v>52</v>
      </c>
      <c r="L14" s="289" t="s">
        <v>52</v>
      </c>
      <c r="M14" s="284" t="s">
        <v>52</v>
      </c>
      <c r="N14" s="112">
        <f t="shared" si="0"/>
        <v>1451749.56</v>
      </c>
    </row>
    <row r="15" spans="1:14" ht="17.25" x14ac:dyDescent="0.3">
      <c r="A15" s="30"/>
      <c r="B15" s="30" t="s">
        <v>79</v>
      </c>
      <c r="C15" s="30" t="s">
        <v>44</v>
      </c>
      <c r="D15" s="286">
        <v>915610.47</v>
      </c>
      <c r="E15" s="283" t="s">
        <v>52</v>
      </c>
      <c r="F15" s="291" t="s">
        <v>52</v>
      </c>
      <c r="G15" s="283" t="s">
        <v>52</v>
      </c>
      <c r="H15" s="289" t="s">
        <v>52</v>
      </c>
      <c r="I15" s="284" t="s">
        <v>52</v>
      </c>
      <c r="J15" s="291" t="s">
        <v>52</v>
      </c>
      <c r="K15" s="283" t="s">
        <v>52</v>
      </c>
      <c r="L15" s="291" t="s">
        <v>52</v>
      </c>
      <c r="M15" s="284" t="s">
        <v>52</v>
      </c>
      <c r="N15" s="112">
        <f t="shared" si="0"/>
        <v>915610.47</v>
      </c>
    </row>
    <row r="16" spans="1:14" ht="17.25" x14ac:dyDescent="0.3">
      <c r="A16" s="30" t="s">
        <v>167</v>
      </c>
      <c r="B16" s="30" t="s">
        <v>165</v>
      </c>
      <c r="C16" s="30" t="s">
        <v>44</v>
      </c>
      <c r="D16" s="286">
        <v>6900</v>
      </c>
      <c r="E16" s="284" t="s">
        <v>52</v>
      </c>
      <c r="F16" s="289" t="s">
        <v>52</v>
      </c>
      <c r="G16" s="283" t="s">
        <v>52</v>
      </c>
      <c r="H16" s="289"/>
      <c r="I16" s="285">
        <v>32400</v>
      </c>
      <c r="J16" s="291" t="s">
        <v>52</v>
      </c>
      <c r="K16" s="283" t="s">
        <v>52</v>
      </c>
      <c r="L16" s="289" t="s">
        <v>52</v>
      </c>
      <c r="M16" s="284" t="s">
        <v>52</v>
      </c>
      <c r="N16" s="112">
        <f t="shared" si="0"/>
        <v>39300</v>
      </c>
    </row>
    <row r="17" spans="1:14" ht="17.25" x14ac:dyDescent="0.3">
      <c r="A17" s="30"/>
      <c r="B17" s="6" t="s">
        <v>57</v>
      </c>
      <c r="C17" s="24" t="s">
        <v>44</v>
      </c>
      <c r="D17" s="287"/>
      <c r="E17" s="283"/>
      <c r="F17" s="291" t="s">
        <v>52</v>
      </c>
      <c r="G17" s="283" t="s">
        <v>52</v>
      </c>
      <c r="H17" s="289" t="s">
        <v>52</v>
      </c>
      <c r="I17" s="285">
        <v>3967960</v>
      </c>
      <c r="J17" s="291" t="s">
        <v>52</v>
      </c>
      <c r="K17" s="283" t="s">
        <v>52</v>
      </c>
      <c r="L17" s="291" t="s">
        <v>52</v>
      </c>
      <c r="M17" s="284" t="s">
        <v>52</v>
      </c>
      <c r="N17" s="112">
        <f>SUM(I17:M17)</f>
        <v>3967960</v>
      </c>
    </row>
    <row r="18" spans="1:14" ht="17.25" x14ac:dyDescent="0.3">
      <c r="A18" s="30"/>
      <c r="B18" s="6"/>
      <c r="C18" s="24" t="s">
        <v>82</v>
      </c>
      <c r="D18" s="287"/>
      <c r="E18" s="283"/>
      <c r="F18" s="291"/>
      <c r="G18" s="283"/>
      <c r="H18" s="289"/>
      <c r="I18" s="285">
        <v>5476558.2000000002</v>
      </c>
      <c r="J18" s="291"/>
      <c r="K18" s="283"/>
      <c r="L18" s="291"/>
      <c r="M18" s="284"/>
      <c r="N18" s="112">
        <v>5476558.2000000002</v>
      </c>
    </row>
    <row r="19" spans="1:14" ht="17.25" x14ac:dyDescent="0.3">
      <c r="A19" s="30"/>
      <c r="B19" s="6"/>
      <c r="C19" s="24" t="s">
        <v>289</v>
      </c>
      <c r="D19" s="287"/>
      <c r="E19" s="283"/>
      <c r="F19" s="291"/>
      <c r="G19" s="283"/>
      <c r="H19" s="289"/>
      <c r="I19" s="285"/>
      <c r="J19" s="291"/>
      <c r="K19" s="283"/>
      <c r="L19" s="291"/>
      <c r="M19" s="284"/>
      <c r="N19" s="112"/>
    </row>
    <row r="20" spans="1:14" ht="17.25" x14ac:dyDescent="0.3">
      <c r="A20" s="30" t="s">
        <v>168</v>
      </c>
      <c r="B20" s="6" t="s">
        <v>20</v>
      </c>
      <c r="C20" s="24"/>
      <c r="D20" s="287"/>
      <c r="E20" s="283" t="s">
        <v>52</v>
      </c>
      <c r="F20" s="291" t="s">
        <v>52</v>
      </c>
      <c r="G20" s="283" t="s">
        <v>52</v>
      </c>
      <c r="H20" s="289" t="s">
        <v>52</v>
      </c>
      <c r="I20" s="284" t="s">
        <v>52</v>
      </c>
      <c r="J20" s="291" t="s">
        <v>52</v>
      </c>
      <c r="K20" s="283" t="s">
        <v>52</v>
      </c>
      <c r="L20" s="291" t="s">
        <v>52</v>
      </c>
      <c r="M20" s="284" t="s">
        <v>52</v>
      </c>
      <c r="N20" s="22" t="s">
        <v>52</v>
      </c>
    </row>
    <row r="21" spans="1:14" ht="17.25" x14ac:dyDescent="0.3">
      <c r="A21" s="30" t="s">
        <v>169</v>
      </c>
      <c r="B21" s="6" t="s">
        <v>82</v>
      </c>
      <c r="C21" s="24" t="s">
        <v>44</v>
      </c>
      <c r="D21" s="287">
        <v>13000</v>
      </c>
      <c r="E21" s="283" t="s">
        <v>52</v>
      </c>
      <c r="F21" s="290">
        <v>835980</v>
      </c>
      <c r="G21" s="284">
        <v>220000</v>
      </c>
      <c r="H21" s="289" t="s">
        <v>52</v>
      </c>
      <c r="I21" s="284" t="s">
        <v>52</v>
      </c>
      <c r="J21" s="289" t="s">
        <v>52</v>
      </c>
      <c r="K21" s="284">
        <v>20000</v>
      </c>
      <c r="L21" s="291" t="s">
        <v>52</v>
      </c>
      <c r="M21" s="284" t="s">
        <v>52</v>
      </c>
      <c r="N21" s="112">
        <f>SUM(D21:M21)</f>
        <v>1088980</v>
      </c>
    </row>
    <row r="22" spans="1:14" ht="17.25" x14ac:dyDescent="0.3">
      <c r="A22" s="30" t="s">
        <v>73</v>
      </c>
      <c r="B22" s="6" t="s">
        <v>73</v>
      </c>
      <c r="C22" s="24" t="s">
        <v>44</v>
      </c>
      <c r="D22" s="287"/>
      <c r="E22" s="283" t="s">
        <v>52</v>
      </c>
      <c r="F22" s="291" t="s">
        <v>52</v>
      </c>
      <c r="G22" s="284" t="s">
        <v>52</v>
      </c>
      <c r="H22" s="289" t="s">
        <v>52</v>
      </c>
      <c r="I22" s="284" t="s">
        <v>52</v>
      </c>
      <c r="J22" s="289" t="s">
        <v>52</v>
      </c>
      <c r="K22" s="284" t="s">
        <v>52</v>
      </c>
      <c r="L22" s="291" t="s">
        <v>52</v>
      </c>
      <c r="M22" s="285">
        <v>7190684</v>
      </c>
      <c r="N22" s="112">
        <f>SUM(M22)</f>
        <v>7190684</v>
      </c>
    </row>
    <row r="23" spans="1:14" ht="17.25" x14ac:dyDescent="0.3">
      <c r="A23" s="27"/>
      <c r="B23" s="27"/>
      <c r="C23" s="28" t="s">
        <v>7</v>
      </c>
      <c r="D23" s="288"/>
      <c r="E23" s="293"/>
      <c r="F23" s="282"/>
      <c r="G23" s="294"/>
      <c r="H23" s="292"/>
      <c r="I23" s="294"/>
      <c r="J23" s="292"/>
      <c r="K23" s="294"/>
      <c r="L23" s="282"/>
      <c r="M23" s="295"/>
      <c r="N23" s="113">
        <v>105600</v>
      </c>
    </row>
    <row r="24" spans="1:14" ht="17.25" x14ac:dyDescent="0.3">
      <c r="A24" s="345" t="s">
        <v>8</v>
      </c>
      <c r="B24" s="346"/>
      <c r="C24" s="347"/>
      <c r="D24" s="279">
        <f>SUM(D10:D22)</f>
        <v>9402162.8100000005</v>
      </c>
      <c r="E24" s="280">
        <f>SUM(E12:E22)</f>
        <v>17450</v>
      </c>
      <c r="F24" s="281">
        <f>SUM(F11:F22)</f>
        <v>2883040.04</v>
      </c>
      <c r="G24" s="281">
        <f>SUM(G13:G22)</f>
        <v>276903.75</v>
      </c>
      <c r="H24" s="281">
        <f>SUM(H11:H22)</f>
        <v>832867</v>
      </c>
      <c r="I24" s="281">
        <f>SUM(I11:I22)</f>
        <v>10992209.32</v>
      </c>
      <c r="J24" s="281">
        <f>SUM(J13:J22)</f>
        <v>53610</v>
      </c>
      <c r="K24" s="281">
        <f>SUM(K13:K22)</f>
        <v>35000</v>
      </c>
      <c r="L24" s="282" t="s">
        <v>52</v>
      </c>
      <c r="M24" s="281">
        <f>SUM(M22:M22)</f>
        <v>7190684</v>
      </c>
      <c r="N24" s="113">
        <f>SUM(N10:N23)</f>
        <v>31789526.919999998</v>
      </c>
    </row>
    <row r="28" spans="1:14" ht="21" x14ac:dyDescent="0.35">
      <c r="A28" s="7" t="s">
        <v>99</v>
      </c>
    </row>
  </sheetData>
  <mergeCells count="4">
    <mergeCell ref="A3:M3"/>
    <mergeCell ref="A4:M4"/>
    <mergeCell ref="A5:M5"/>
    <mergeCell ref="A24:C24"/>
  </mergeCells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78"/>
  <sheetViews>
    <sheetView topLeftCell="U1" zoomScaleNormal="100" zoomScaleSheetLayoutView="100" workbookViewId="0">
      <selection activeCell="W67" sqref="W67"/>
    </sheetView>
  </sheetViews>
  <sheetFormatPr defaultColWidth="8.88671875" defaultRowHeight="21" x14ac:dyDescent="0.35"/>
  <cols>
    <col min="1" max="1" width="12.88671875" style="7" customWidth="1"/>
    <col min="2" max="2" width="18.5546875" style="7" customWidth="1"/>
    <col min="3" max="3" width="13.21875" style="44" customWidth="1"/>
    <col min="4" max="4" width="12.77734375" style="54" customWidth="1"/>
    <col min="5" max="5" width="13.6640625" style="43" customWidth="1"/>
    <col min="6" max="6" width="13.21875" style="7" customWidth="1"/>
    <col min="7" max="7" width="13.88671875" style="43" customWidth="1"/>
    <col min="8" max="8" width="13" style="7" customWidth="1"/>
    <col min="9" max="10" width="18.77734375" style="7" customWidth="1"/>
    <col min="11" max="11" width="19.5546875" style="7" customWidth="1"/>
    <col min="12" max="12" width="17.5546875" style="7" customWidth="1"/>
    <col min="13" max="13" width="18" style="7" customWidth="1"/>
    <col min="14" max="14" width="17.6640625" style="7" customWidth="1"/>
    <col min="15" max="15" width="14.5546875" style="7" customWidth="1"/>
    <col min="16" max="16" width="18.88671875" style="7" customWidth="1"/>
    <col min="17" max="17" width="19.33203125" style="7" customWidth="1"/>
    <col min="18" max="18" width="14.33203125" style="43" customWidth="1"/>
    <col min="19" max="19" width="15.109375" style="43" customWidth="1"/>
    <col min="20" max="20" width="15.33203125" style="7" customWidth="1"/>
    <col min="21" max="21" width="16" style="43" customWidth="1"/>
    <col min="22" max="22" width="9.77734375" style="7" customWidth="1"/>
    <col min="23" max="23" width="16.109375" style="7" customWidth="1"/>
    <col min="24" max="24" width="19.44140625" style="43" customWidth="1"/>
    <col min="25" max="25" width="11.33203125" style="43" customWidth="1"/>
    <col min="26" max="26" width="12.44140625" style="43" customWidth="1"/>
    <col min="27" max="27" width="12.109375" style="43" customWidth="1"/>
    <col min="28" max="28" width="11.109375" style="43" customWidth="1"/>
    <col min="29" max="29" width="9.6640625" style="43" customWidth="1"/>
    <col min="30" max="30" width="11.77734375" style="43" customWidth="1"/>
    <col min="31" max="31" width="8.6640625" style="7" customWidth="1"/>
    <col min="32" max="32" width="14.6640625" style="7" customWidth="1"/>
    <col min="33" max="33" width="19.5546875" style="7" customWidth="1"/>
    <col min="34" max="34" width="12.44140625" style="43" customWidth="1"/>
    <col min="35" max="35" width="11.88671875" style="43" customWidth="1"/>
    <col min="36" max="36" width="11.44140625" style="43" customWidth="1"/>
    <col min="37" max="37" width="10.21875" style="43" customWidth="1"/>
    <col min="38" max="38" width="10.6640625" style="43" customWidth="1"/>
    <col min="39" max="39" width="11.88671875" style="43" customWidth="1"/>
    <col min="40" max="40" width="25.77734375" style="7" customWidth="1"/>
    <col min="41" max="41" width="15.6640625" style="7" customWidth="1"/>
    <col min="42" max="16384" width="8.88671875" style="7"/>
  </cols>
  <sheetData>
    <row r="1" spans="1:41" x14ac:dyDescent="0.35">
      <c r="A1" s="348" t="s">
        <v>51</v>
      </c>
      <c r="B1" s="348"/>
      <c r="C1" s="348"/>
      <c r="D1" s="348"/>
      <c r="E1" s="348"/>
      <c r="F1" s="348"/>
      <c r="G1" s="348"/>
      <c r="H1" s="348"/>
      <c r="I1" s="348" t="s">
        <v>51</v>
      </c>
      <c r="J1" s="348"/>
      <c r="K1" s="348"/>
      <c r="L1" s="348"/>
      <c r="M1" s="348"/>
      <c r="N1" s="348"/>
      <c r="O1" s="348" t="s">
        <v>51</v>
      </c>
      <c r="P1" s="348"/>
      <c r="Q1" s="348"/>
      <c r="R1" s="348"/>
      <c r="S1" s="348"/>
      <c r="T1" s="348"/>
      <c r="U1" s="348"/>
      <c r="V1" s="348" t="s">
        <v>51</v>
      </c>
      <c r="W1" s="348"/>
      <c r="X1" s="348"/>
      <c r="Y1" s="348"/>
      <c r="Z1" s="348"/>
      <c r="AA1" s="348"/>
      <c r="AB1" s="348"/>
      <c r="AC1" s="348"/>
      <c r="AD1" s="348"/>
      <c r="AE1" s="348" t="s">
        <v>51</v>
      </c>
      <c r="AF1" s="348"/>
      <c r="AG1" s="348"/>
      <c r="AH1" s="348"/>
      <c r="AI1" s="348"/>
      <c r="AJ1" s="348"/>
      <c r="AK1" s="348"/>
      <c r="AL1" s="348"/>
      <c r="AM1" s="348"/>
    </row>
    <row r="2" spans="1:41" x14ac:dyDescent="0.35">
      <c r="A2" s="348" t="s">
        <v>100</v>
      </c>
      <c r="B2" s="348"/>
      <c r="C2" s="348"/>
      <c r="D2" s="348"/>
      <c r="E2" s="348"/>
      <c r="F2" s="348"/>
      <c r="G2" s="348"/>
      <c r="H2" s="348"/>
      <c r="I2" s="348" t="s">
        <v>120</v>
      </c>
      <c r="J2" s="348"/>
      <c r="K2" s="348"/>
      <c r="L2" s="348"/>
      <c r="M2" s="348"/>
      <c r="N2" s="348"/>
      <c r="O2" s="348" t="s">
        <v>119</v>
      </c>
      <c r="P2" s="348"/>
      <c r="Q2" s="348"/>
      <c r="R2" s="348"/>
      <c r="S2" s="348"/>
      <c r="T2" s="348"/>
      <c r="U2" s="348"/>
      <c r="V2" s="348" t="s">
        <v>135</v>
      </c>
      <c r="W2" s="348"/>
      <c r="X2" s="348"/>
      <c r="Y2" s="348"/>
      <c r="Z2" s="348"/>
      <c r="AA2" s="348"/>
      <c r="AB2" s="348"/>
      <c r="AC2" s="348"/>
      <c r="AD2" s="348"/>
      <c r="AE2" s="348" t="s">
        <v>152</v>
      </c>
      <c r="AF2" s="348"/>
      <c r="AG2" s="348"/>
      <c r="AH2" s="348"/>
      <c r="AI2" s="348"/>
      <c r="AJ2" s="348"/>
      <c r="AK2" s="348"/>
      <c r="AL2" s="348"/>
      <c r="AM2" s="348"/>
    </row>
    <row r="3" spans="1:41" x14ac:dyDescent="0.35">
      <c r="A3" s="348" t="s">
        <v>293</v>
      </c>
      <c r="B3" s="348"/>
      <c r="C3" s="348"/>
      <c r="D3" s="348"/>
      <c r="E3" s="348"/>
      <c r="F3" s="348"/>
      <c r="G3" s="348"/>
      <c r="H3" s="348"/>
      <c r="I3" s="348" t="s">
        <v>294</v>
      </c>
      <c r="J3" s="348"/>
      <c r="K3" s="348"/>
      <c r="L3" s="348"/>
      <c r="M3" s="348"/>
      <c r="N3" s="348"/>
      <c r="O3" s="348" t="s">
        <v>295</v>
      </c>
      <c r="P3" s="348"/>
      <c r="Q3" s="348"/>
      <c r="R3" s="348"/>
      <c r="S3" s="348"/>
      <c r="T3" s="348"/>
      <c r="U3" s="348"/>
      <c r="V3" s="348" t="s">
        <v>294</v>
      </c>
      <c r="W3" s="348"/>
      <c r="X3" s="348"/>
      <c r="Y3" s="348"/>
      <c r="Z3" s="348"/>
      <c r="AA3" s="348"/>
      <c r="AB3" s="348"/>
      <c r="AC3" s="348"/>
      <c r="AD3" s="348"/>
      <c r="AE3" s="348" t="s">
        <v>294</v>
      </c>
      <c r="AF3" s="348"/>
      <c r="AG3" s="348"/>
      <c r="AH3" s="348"/>
      <c r="AI3" s="348"/>
      <c r="AJ3" s="348"/>
      <c r="AK3" s="348"/>
      <c r="AL3" s="348"/>
      <c r="AM3" s="348"/>
    </row>
    <row r="5" spans="1:41" x14ac:dyDescent="0.35">
      <c r="A5" s="35" t="s">
        <v>96</v>
      </c>
      <c r="B5" s="39" t="s">
        <v>15</v>
      </c>
      <c r="C5" s="13" t="s">
        <v>12</v>
      </c>
      <c r="D5" s="49" t="s">
        <v>59</v>
      </c>
      <c r="E5" s="58" t="s">
        <v>101</v>
      </c>
      <c r="F5" s="39" t="s">
        <v>102</v>
      </c>
      <c r="G5" s="58" t="s">
        <v>104</v>
      </c>
      <c r="H5" s="39" t="s">
        <v>8</v>
      </c>
      <c r="I5" s="39" t="s">
        <v>96</v>
      </c>
      <c r="J5" s="13" t="s">
        <v>15</v>
      </c>
      <c r="K5" s="39" t="s">
        <v>12</v>
      </c>
      <c r="L5" s="13" t="s">
        <v>59</v>
      </c>
      <c r="M5" s="39" t="s">
        <v>73</v>
      </c>
      <c r="N5" s="14" t="s">
        <v>8</v>
      </c>
      <c r="O5" s="35" t="s">
        <v>96</v>
      </c>
      <c r="P5" s="39" t="s">
        <v>15</v>
      </c>
      <c r="Q5" s="13" t="s">
        <v>12</v>
      </c>
      <c r="R5" s="68" t="s">
        <v>59</v>
      </c>
      <c r="S5" s="58" t="s">
        <v>111</v>
      </c>
      <c r="T5" s="39" t="s">
        <v>112</v>
      </c>
      <c r="U5" s="68" t="s">
        <v>8</v>
      </c>
      <c r="V5" s="35"/>
      <c r="W5" s="39"/>
      <c r="X5" s="58"/>
      <c r="Y5" s="68"/>
      <c r="Z5" s="58" t="s">
        <v>101</v>
      </c>
      <c r="AA5" s="68" t="s">
        <v>129</v>
      </c>
      <c r="AB5" s="58" t="s">
        <v>128</v>
      </c>
      <c r="AC5" s="68" t="s">
        <v>133</v>
      </c>
      <c r="AD5" s="75"/>
      <c r="AE5" s="35"/>
      <c r="AF5" s="39"/>
      <c r="AG5" s="13"/>
      <c r="AH5" s="68"/>
      <c r="AI5" s="58" t="s">
        <v>101</v>
      </c>
      <c r="AJ5" s="68"/>
      <c r="AK5" s="58" t="s">
        <v>14</v>
      </c>
      <c r="AL5" s="72" t="s">
        <v>156</v>
      </c>
      <c r="AM5" s="68"/>
      <c r="AN5" s="85"/>
    </row>
    <row r="6" spans="1:41" x14ac:dyDescent="0.35">
      <c r="A6" s="36"/>
      <c r="B6" s="40"/>
      <c r="C6" s="37"/>
      <c r="D6" s="50"/>
      <c r="E6" s="59"/>
      <c r="F6" s="40" t="s">
        <v>103</v>
      </c>
      <c r="G6" s="59"/>
      <c r="H6" s="40"/>
      <c r="I6" s="40"/>
      <c r="J6" s="37"/>
      <c r="K6" s="40"/>
      <c r="L6" s="37"/>
      <c r="M6" s="40"/>
      <c r="N6" s="38"/>
      <c r="O6" s="36"/>
      <c r="P6" s="40"/>
      <c r="Q6" s="37"/>
      <c r="R6" s="69"/>
      <c r="S6" s="59"/>
      <c r="T6" s="40" t="s">
        <v>113</v>
      </c>
      <c r="U6" s="69"/>
      <c r="V6" s="17" t="s">
        <v>96</v>
      </c>
      <c r="W6" s="18" t="s">
        <v>15</v>
      </c>
      <c r="X6" s="48" t="s">
        <v>12</v>
      </c>
      <c r="Y6" s="71" t="s">
        <v>59</v>
      </c>
      <c r="Z6" s="48" t="s">
        <v>127</v>
      </c>
      <c r="AA6" s="71" t="s">
        <v>130</v>
      </c>
      <c r="AB6" s="48" t="s">
        <v>132</v>
      </c>
      <c r="AC6" s="71" t="s">
        <v>134</v>
      </c>
      <c r="AD6" s="76" t="s">
        <v>8</v>
      </c>
      <c r="AE6" s="17" t="s">
        <v>96</v>
      </c>
      <c r="AF6" s="18" t="s">
        <v>15</v>
      </c>
      <c r="AG6" s="19" t="s">
        <v>12</v>
      </c>
      <c r="AH6" s="71" t="s">
        <v>59</v>
      </c>
      <c r="AI6" s="48" t="s">
        <v>153</v>
      </c>
      <c r="AJ6" s="71" t="s">
        <v>154</v>
      </c>
      <c r="AK6" s="48" t="s">
        <v>155</v>
      </c>
      <c r="AL6" s="73" t="s">
        <v>157</v>
      </c>
      <c r="AM6" s="71" t="s">
        <v>8</v>
      </c>
      <c r="AN6" s="85"/>
    </row>
    <row r="7" spans="1:41" ht="21.75" customHeight="1" x14ac:dyDescent="0.35">
      <c r="A7" s="8" t="s">
        <v>164</v>
      </c>
      <c r="B7" s="15" t="s">
        <v>75</v>
      </c>
      <c r="C7" s="45" t="s">
        <v>44</v>
      </c>
      <c r="D7" s="51">
        <v>2663920</v>
      </c>
      <c r="E7" s="47">
        <v>2657520</v>
      </c>
      <c r="F7" s="18" t="s">
        <v>52</v>
      </c>
      <c r="G7" s="48" t="s">
        <v>52</v>
      </c>
      <c r="H7" s="62">
        <v>2657520</v>
      </c>
      <c r="I7" s="15" t="s">
        <v>73</v>
      </c>
      <c r="J7" s="9" t="s">
        <v>73</v>
      </c>
      <c r="K7" s="18" t="s">
        <v>44</v>
      </c>
      <c r="L7" s="47">
        <v>8942278</v>
      </c>
      <c r="M7" s="66">
        <v>7190684</v>
      </c>
      <c r="N7" s="67">
        <v>7190684</v>
      </c>
      <c r="O7" s="8" t="s">
        <v>176</v>
      </c>
      <c r="P7" s="15" t="s">
        <v>77</v>
      </c>
      <c r="Q7" s="95" t="s">
        <v>44</v>
      </c>
      <c r="R7" s="71">
        <v>15000</v>
      </c>
      <c r="S7" s="48" t="s">
        <v>52</v>
      </c>
      <c r="T7" s="18" t="s">
        <v>52</v>
      </c>
      <c r="U7" s="68" t="s">
        <v>52</v>
      </c>
      <c r="V7" s="11"/>
      <c r="W7" s="16"/>
      <c r="X7" s="60"/>
      <c r="Y7" s="70"/>
      <c r="Z7" s="60"/>
      <c r="AA7" s="69" t="s">
        <v>131</v>
      </c>
      <c r="AB7" s="60"/>
      <c r="AC7" s="70"/>
      <c r="AD7" s="78"/>
      <c r="AE7" s="11"/>
      <c r="AF7" s="16"/>
      <c r="AG7" s="12"/>
      <c r="AH7" s="70"/>
      <c r="AI7" s="59" t="s">
        <v>55</v>
      </c>
      <c r="AJ7" s="69"/>
      <c r="AK7" s="60"/>
      <c r="AL7" s="80" t="s">
        <v>158</v>
      </c>
      <c r="AM7" s="70"/>
      <c r="AN7" s="85"/>
    </row>
    <row r="8" spans="1:41" x14ac:dyDescent="0.35">
      <c r="A8" s="8"/>
      <c r="B8" s="15" t="s">
        <v>76</v>
      </c>
      <c r="C8" s="45" t="s">
        <v>175</v>
      </c>
      <c r="D8" s="51">
        <v>4203480</v>
      </c>
      <c r="E8" s="47">
        <v>2458650</v>
      </c>
      <c r="F8" s="18" t="s">
        <v>52</v>
      </c>
      <c r="G8" s="48">
        <v>1728815</v>
      </c>
      <c r="H8" s="62">
        <v>4187465</v>
      </c>
      <c r="I8" s="15"/>
      <c r="J8" s="9"/>
      <c r="K8" s="18"/>
      <c r="L8" s="48"/>
      <c r="M8" s="66"/>
      <c r="N8" s="67"/>
      <c r="O8" s="8"/>
      <c r="P8" s="15"/>
      <c r="Q8" s="95"/>
      <c r="R8" s="66"/>
      <c r="S8" s="47"/>
      <c r="T8" s="18"/>
      <c r="U8" s="66"/>
      <c r="V8" s="8" t="s">
        <v>177</v>
      </c>
      <c r="W8" s="15" t="s">
        <v>76</v>
      </c>
      <c r="X8" s="47" t="s">
        <v>44</v>
      </c>
      <c r="Y8" s="66">
        <v>966760</v>
      </c>
      <c r="Z8" s="47">
        <v>944380</v>
      </c>
      <c r="AA8" s="71" t="s">
        <v>52</v>
      </c>
      <c r="AB8" s="71" t="s">
        <v>52</v>
      </c>
      <c r="AC8" s="71" t="s">
        <v>52</v>
      </c>
      <c r="AD8" s="47">
        <v>944380</v>
      </c>
      <c r="AE8" s="8" t="s">
        <v>177</v>
      </c>
      <c r="AF8" s="15" t="s">
        <v>178</v>
      </c>
      <c r="AG8" s="81" t="s">
        <v>44</v>
      </c>
      <c r="AH8" s="66">
        <v>946560</v>
      </c>
      <c r="AI8" s="66">
        <v>896340</v>
      </c>
      <c r="AJ8" s="71" t="s">
        <v>52</v>
      </c>
      <c r="AK8" s="71" t="s">
        <v>52</v>
      </c>
      <c r="AL8" s="48" t="s">
        <v>52</v>
      </c>
      <c r="AM8" s="66">
        <f>SUM(AI8:AL8)</f>
        <v>896340</v>
      </c>
      <c r="AN8" s="85"/>
    </row>
    <row r="9" spans="1:41" x14ac:dyDescent="0.35">
      <c r="A9" s="8" t="s">
        <v>166</v>
      </c>
      <c r="B9" s="15" t="s">
        <v>18</v>
      </c>
      <c r="C9" s="45" t="s">
        <v>175</v>
      </c>
      <c r="D9" s="51">
        <v>107500</v>
      </c>
      <c r="E9" s="47">
        <v>22750</v>
      </c>
      <c r="F9" s="18" t="s">
        <v>52</v>
      </c>
      <c r="G9" s="48">
        <v>15387</v>
      </c>
      <c r="H9" s="62">
        <v>38137</v>
      </c>
      <c r="I9" s="15"/>
      <c r="J9" s="9"/>
      <c r="K9" s="15"/>
      <c r="L9" s="9"/>
      <c r="M9" s="15"/>
      <c r="N9" s="10"/>
      <c r="O9" s="8"/>
      <c r="P9" s="15"/>
      <c r="Q9" s="9"/>
      <c r="R9" s="66"/>
      <c r="S9" s="47"/>
      <c r="T9" s="15"/>
      <c r="U9" s="66"/>
      <c r="V9" s="8" t="s">
        <v>176</v>
      </c>
      <c r="W9" s="15" t="s">
        <v>18</v>
      </c>
      <c r="X9" s="47" t="s">
        <v>44</v>
      </c>
      <c r="Y9" s="71">
        <v>10000</v>
      </c>
      <c r="Z9" s="48" t="s">
        <v>52</v>
      </c>
      <c r="AA9" s="71" t="s">
        <v>52</v>
      </c>
      <c r="AB9" s="71" t="s">
        <v>52</v>
      </c>
      <c r="AC9" s="71" t="s">
        <v>52</v>
      </c>
      <c r="AD9" s="48" t="s">
        <v>52</v>
      </c>
      <c r="AE9" s="8" t="s">
        <v>176</v>
      </c>
      <c r="AF9" s="15" t="s">
        <v>18</v>
      </c>
      <c r="AG9" s="81" t="s">
        <v>44</v>
      </c>
      <c r="AH9" s="66">
        <v>46000</v>
      </c>
      <c r="AI9" s="47">
        <v>24171</v>
      </c>
      <c r="AJ9" s="71" t="s">
        <v>52</v>
      </c>
      <c r="AK9" s="71" t="s">
        <v>52</v>
      </c>
      <c r="AL9" s="48" t="s">
        <v>52</v>
      </c>
      <c r="AM9" s="66">
        <f>SUM(AI9:AL9)</f>
        <v>24171</v>
      </c>
      <c r="AN9" s="85"/>
    </row>
    <row r="10" spans="1:41" x14ac:dyDescent="0.35">
      <c r="A10" s="8"/>
      <c r="B10" s="15" t="s">
        <v>77</v>
      </c>
      <c r="C10" s="45" t="s">
        <v>175</v>
      </c>
      <c r="D10" s="51">
        <v>1651896</v>
      </c>
      <c r="E10" s="47">
        <v>1044685.28</v>
      </c>
      <c r="F10" s="18" t="s">
        <v>52</v>
      </c>
      <c r="G10" s="47">
        <v>18135</v>
      </c>
      <c r="H10" s="62">
        <v>1062820.28</v>
      </c>
      <c r="I10" s="15"/>
      <c r="J10" s="9"/>
      <c r="K10" s="15"/>
      <c r="L10" s="9"/>
      <c r="M10" s="15"/>
      <c r="N10" s="10"/>
      <c r="O10" s="8"/>
      <c r="P10" s="15"/>
      <c r="Q10" s="9"/>
      <c r="R10" s="66"/>
      <c r="S10" s="47"/>
      <c r="T10" s="15"/>
      <c r="U10" s="66"/>
      <c r="V10" s="8"/>
      <c r="W10" s="15" t="s">
        <v>77</v>
      </c>
      <c r="X10" s="47" t="s">
        <v>44</v>
      </c>
      <c r="Y10" s="66">
        <v>498295</v>
      </c>
      <c r="Z10" s="48">
        <v>464625</v>
      </c>
      <c r="AA10" s="71" t="s">
        <v>52</v>
      </c>
      <c r="AB10" s="71" t="s">
        <v>52</v>
      </c>
      <c r="AC10" s="71" t="s">
        <v>52</v>
      </c>
      <c r="AD10" s="48">
        <v>464625</v>
      </c>
      <c r="AE10" s="8"/>
      <c r="AF10" s="15" t="s">
        <v>77</v>
      </c>
      <c r="AG10" s="81" t="s">
        <v>44</v>
      </c>
      <c r="AH10" s="66">
        <v>470000</v>
      </c>
      <c r="AI10" s="48">
        <v>207377.84</v>
      </c>
      <c r="AJ10" s="71" t="s">
        <v>52</v>
      </c>
      <c r="AK10" s="71" t="s">
        <v>52</v>
      </c>
      <c r="AL10" s="71">
        <v>148144.82</v>
      </c>
      <c r="AM10" s="66">
        <f>SUM(AI10:AL10)</f>
        <v>355522.66000000003</v>
      </c>
      <c r="AN10" s="85"/>
    </row>
    <row r="11" spans="1:41" x14ac:dyDescent="0.35">
      <c r="A11" s="8"/>
      <c r="B11" s="15" t="s">
        <v>78</v>
      </c>
      <c r="C11" s="45" t="s">
        <v>175</v>
      </c>
      <c r="D11" s="51">
        <v>600977</v>
      </c>
      <c r="E11" s="47">
        <v>440192.06</v>
      </c>
      <c r="F11" s="18" t="s">
        <v>52</v>
      </c>
      <c r="G11" s="47">
        <v>80518</v>
      </c>
      <c r="H11" s="62">
        <v>520710.06</v>
      </c>
      <c r="I11" s="15"/>
      <c r="J11" s="9"/>
      <c r="K11" s="15"/>
      <c r="L11" s="9"/>
      <c r="M11" s="15"/>
      <c r="N11" s="10"/>
      <c r="O11" s="8"/>
      <c r="P11" s="15"/>
      <c r="Q11" s="9"/>
      <c r="R11" s="66"/>
      <c r="S11" s="47"/>
      <c r="T11" s="15"/>
      <c r="U11" s="66"/>
      <c r="V11" s="8"/>
      <c r="W11" s="15" t="s">
        <v>78</v>
      </c>
      <c r="X11" s="47" t="s">
        <v>44</v>
      </c>
      <c r="Y11" s="66">
        <v>677460</v>
      </c>
      <c r="Z11" s="47">
        <v>638055.04</v>
      </c>
      <c r="AA11" s="71" t="s">
        <v>52</v>
      </c>
      <c r="AB11" s="71" t="s">
        <v>52</v>
      </c>
      <c r="AC11" s="71" t="s">
        <v>52</v>
      </c>
      <c r="AD11" s="47">
        <v>638055.04</v>
      </c>
      <c r="AE11" s="8"/>
      <c r="AF11" s="15" t="s">
        <v>78</v>
      </c>
      <c r="AG11" s="81" t="s">
        <v>44</v>
      </c>
      <c r="AH11" s="66">
        <v>261200</v>
      </c>
      <c r="AI11" s="47">
        <v>239257.46</v>
      </c>
      <c r="AJ11" s="71" t="s">
        <v>52</v>
      </c>
      <c r="AK11" s="71" t="s">
        <v>52</v>
      </c>
      <c r="AL11" s="71" t="s">
        <v>52</v>
      </c>
      <c r="AM11" s="66">
        <f>SUM(AI11:AL11)</f>
        <v>239257.46</v>
      </c>
      <c r="AN11" s="85"/>
    </row>
    <row r="12" spans="1:41" x14ac:dyDescent="0.35">
      <c r="A12" s="8"/>
      <c r="B12" s="15" t="s">
        <v>79</v>
      </c>
      <c r="C12" s="45" t="s">
        <v>175</v>
      </c>
      <c r="D12" s="51">
        <v>957000</v>
      </c>
      <c r="E12" s="47">
        <v>915610.47</v>
      </c>
      <c r="F12" s="18" t="s">
        <v>52</v>
      </c>
      <c r="G12" s="48" t="s">
        <v>52</v>
      </c>
      <c r="H12" s="62">
        <v>915610.47</v>
      </c>
      <c r="I12" s="15"/>
      <c r="J12" s="9"/>
      <c r="K12" s="15"/>
      <c r="L12" s="9"/>
      <c r="M12" s="15"/>
      <c r="N12" s="10"/>
      <c r="O12" s="8"/>
      <c r="P12" s="15"/>
      <c r="Q12" s="9"/>
      <c r="R12" s="66"/>
      <c r="S12" s="47"/>
      <c r="T12" s="15"/>
      <c r="U12" s="66"/>
      <c r="V12" s="8" t="s">
        <v>82</v>
      </c>
      <c r="W12" s="15" t="s">
        <v>82</v>
      </c>
      <c r="X12" s="47" t="s">
        <v>44</v>
      </c>
      <c r="Y12" s="66">
        <v>836000</v>
      </c>
      <c r="Z12" s="47">
        <v>835980</v>
      </c>
      <c r="AA12" s="71" t="s">
        <v>52</v>
      </c>
      <c r="AB12" s="71" t="s">
        <v>52</v>
      </c>
      <c r="AC12" s="71" t="s">
        <v>52</v>
      </c>
      <c r="AD12" s="47">
        <v>835980</v>
      </c>
      <c r="AE12" s="8" t="s">
        <v>179</v>
      </c>
      <c r="AF12" s="15" t="s">
        <v>165</v>
      </c>
      <c r="AG12" s="81" t="s">
        <v>44</v>
      </c>
      <c r="AH12" s="66">
        <v>32400</v>
      </c>
      <c r="AI12" s="47">
        <v>32400</v>
      </c>
      <c r="AJ12" s="71" t="s">
        <v>52</v>
      </c>
      <c r="AK12" s="71" t="s">
        <v>52</v>
      </c>
      <c r="AL12" s="48" t="s">
        <v>52</v>
      </c>
      <c r="AM12" s="66">
        <f>SUM(AI12:AL12)</f>
        <v>32400</v>
      </c>
      <c r="AN12" s="85"/>
    </row>
    <row r="13" spans="1:41" x14ac:dyDescent="0.35">
      <c r="A13" s="8" t="s">
        <v>167</v>
      </c>
      <c r="B13" s="15" t="s">
        <v>165</v>
      </c>
      <c r="C13" s="45" t="s">
        <v>175</v>
      </c>
      <c r="D13" s="51">
        <v>57500</v>
      </c>
      <c r="E13" s="47">
        <v>6900</v>
      </c>
      <c r="F13" s="18" t="s">
        <v>52</v>
      </c>
      <c r="G13" s="48" t="s">
        <v>52</v>
      </c>
      <c r="H13" s="62">
        <v>6900</v>
      </c>
      <c r="I13" s="15"/>
      <c r="J13" s="9"/>
      <c r="K13" s="15"/>
      <c r="L13" s="9"/>
      <c r="M13" s="15"/>
      <c r="N13" s="10"/>
      <c r="O13" s="8"/>
      <c r="P13" s="15"/>
      <c r="Q13" s="9"/>
      <c r="R13" s="66"/>
      <c r="S13" s="47"/>
      <c r="T13" s="15"/>
      <c r="U13" s="66"/>
      <c r="V13" s="8"/>
      <c r="W13" s="15"/>
      <c r="X13" s="47"/>
      <c r="Y13" s="66"/>
      <c r="Z13" s="47"/>
      <c r="AA13" s="71"/>
      <c r="AB13" s="71"/>
      <c r="AC13" s="71"/>
      <c r="AD13" s="66"/>
      <c r="AE13" s="8"/>
      <c r="AF13" s="15" t="s">
        <v>57</v>
      </c>
      <c r="AG13" s="81" t="s">
        <v>44</v>
      </c>
      <c r="AH13" s="66">
        <v>4183560</v>
      </c>
      <c r="AI13" s="48" t="s">
        <v>52</v>
      </c>
      <c r="AJ13" s="71">
        <v>3967960</v>
      </c>
      <c r="AK13" s="71" t="s">
        <v>52</v>
      </c>
      <c r="AL13" s="48" t="s">
        <v>52</v>
      </c>
      <c r="AM13" s="66">
        <f>SUM(AJ13:AL13)</f>
        <v>3967960</v>
      </c>
      <c r="AN13" s="85"/>
    </row>
    <row r="14" spans="1:41" x14ac:dyDescent="0.35">
      <c r="A14" s="8" t="s">
        <v>169</v>
      </c>
      <c r="B14" s="15" t="s">
        <v>82</v>
      </c>
      <c r="C14" s="82" t="s">
        <v>175</v>
      </c>
      <c r="D14" s="55">
        <v>16500</v>
      </c>
      <c r="E14" s="48">
        <v>13000</v>
      </c>
      <c r="F14" s="18" t="s">
        <v>52</v>
      </c>
      <c r="G14" s="48" t="s">
        <v>52</v>
      </c>
      <c r="H14" s="127">
        <v>13000</v>
      </c>
      <c r="I14" s="15"/>
      <c r="J14" s="9"/>
      <c r="K14" s="15"/>
      <c r="L14" s="9"/>
      <c r="M14" s="15"/>
      <c r="N14" s="10"/>
      <c r="O14" s="8"/>
      <c r="P14" s="15"/>
      <c r="Q14" s="9"/>
      <c r="R14" s="66"/>
      <c r="S14" s="47"/>
      <c r="T14" s="15"/>
      <c r="U14" s="66"/>
      <c r="V14" s="8"/>
      <c r="W14" s="15"/>
      <c r="X14" s="47"/>
      <c r="Y14" s="66"/>
      <c r="Z14" s="47"/>
      <c r="AA14" s="71"/>
      <c r="AB14" s="71"/>
      <c r="AC14" s="71"/>
      <c r="AD14" s="66"/>
      <c r="AE14" s="8"/>
      <c r="AF14" s="15"/>
      <c r="AG14" s="81" t="s">
        <v>53</v>
      </c>
      <c r="AH14" s="71" t="s">
        <v>52</v>
      </c>
      <c r="AI14" s="48" t="s">
        <v>52</v>
      </c>
      <c r="AJ14" s="71">
        <v>5476558.2000000002</v>
      </c>
      <c r="AK14" s="71" t="s">
        <v>52</v>
      </c>
      <c r="AL14" s="48" t="s">
        <v>52</v>
      </c>
      <c r="AM14" s="71">
        <f>SUM(AJ14:AL14)</f>
        <v>5476558.2000000002</v>
      </c>
      <c r="AN14" s="85"/>
    </row>
    <row r="15" spans="1:41" x14ac:dyDescent="0.35">
      <c r="A15" s="8"/>
      <c r="B15" s="15"/>
      <c r="C15" s="45"/>
      <c r="D15" s="55"/>
      <c r="E15" s="48"/>
      <c r="F15" s="18"/>
      <c r="G15" s="48"/>
      <c r="H15" s="18"/>
      <c r="I15" s="15"/>
      <c r="J15" s="9"/>
      <c r="K15" s="15"/>
      <c r="L15" s="9"/>
      <c r="M15" s="15"/>
      <c r="N15" s="10"/>
      <c r="O15" s="8"/>
      <c r="P15" s="15"/>
      <c r="Q15" s="9"/>
      <c r="R15" s="66"/>
      <c r="S15" s="47"/>
      <c r="T15" s="15"/>
      <c r="U15" s="66"/>
      <c r="V15" s="8"/>
      <c r="W15" s="15"/>
      <c r="X15" s="47"/>
      <c r="Y15" s="66"/>
      <c r="Z15" s="47"/>
      <c r="AA15" s="71"/>
      <c r="AB15" s="71"/>
      <c r="AC15" s="71"/>
      <c r="AD15" s="66"/>
      <c r="AE15" s="8" t="s">
        <v>82</v>
      </c>
      <c r="AF15" s="15" t="s">
        <v>82</v>
      </c>
      <c r="AG15" s="81" t="s">
        <v>44</v>
      </c>
      <c r="AH15" s="71" t="s">
        <v>52</v>
      </c>
      <c r="AI15" s="48" t="s">
        <v>52</v>
      </c>
      <c r="AJ15" s="71" t="s">
        <v>52</v>
      </c>
      <c r="AK15" s="71" t="s">
        <v>52</v>
      </c>
      <c r="AL15" s="48" t="s">
        <v>52</v>
      </c>
      <c r="AM15" s="71" t="s">
        <v>52</v>
      </c>
    </row>
    <row r="16" spans="1:41" x14ac:dyDescent="0.35">
      <c r="A16" s="8"/>
      <c r="B16" s="15"/>
      <c r="C16" s="45"/>
      <c r="D16" s="51"/>
      <c r="E16" s="47"/>
      <c r="F16" s="18"/>
      <c r="G16" s="48"/>
      <c r="H16" s="62"/>
      <c r="I16" s="15"/>
      <c r="J16" s="9"/>
      <c r="K16" s="15"/>
      <c r="L16" s="9"/>
      <c r="M16" s="15"/>
      <c r="N16" s="10"/>
      <c r="O16" s="8"/>
      <c r="P16" s="15"/>
      <c r="Q16" s="9"/>
      <c r="R16" s="66"/>
      <c r="S16" s="47"/>
      <c r="T16" s="15"/>
      <c r="U16" s="66"/>
      <c r="V16" s="8"/>
      <c r="W16" s="15"/>
      <c r="X16" s="47"/>
      <c r="Y16" s="66"/>
      <c r="Z16" s="47"/>
      <c r="AA16" s="66"/>
      <c r="AB16" s="66"/>
      <c r="AC16" s="66"/>
      <c r="AD16" s="66"/>
      <c r="AE16" s="8"/>
      <c r="AF16" s="15"/>
      <c r="AG16" s="81"/>
      <c r="AH16" s="71"/>
      <c r="AI16" s="48"/>
      <c r="AJ16" s="71"/>
      <c r="AK16" s="71"/>
      <c r="AL16" s="48"/>
      <c r="AM16" s="71"/>
      <c r="AN16" s="85">
        <f>SUM(AN5:AN15)</f>
        <v>0</v>
      </c>
      <c r="AO16" s="84" t="s">
        <v>8</v>
      </c>
    </row>
    <row r="17" spans="1:39" x14ac:dyDescent="0.35">
      <c r="A17" s="8"/>
      <c r="B17" s="15"/>
      <c r="C17" s="45"/>
      <c r="D17" s="51"/>
      <c r="E17" s="47"/>
      <c r="F17" s="18"/>
      <c r="G17" s="48"/>
      <c r="H17" s="62"/>
      <c r="I17" s="15"/>
      <c r="J17" s="9"/>
      <c r="K17" s="15"/>
      <c r="L17" s="9"/>
      <c r="M17" s="15"/>
      <c r="N17" s="10"/>
      <c r="O17" s="8"/>
      <c r="P17" s="15"/>
      <c r="Q17" s="9"/>
      <c r="R17" s="66"/>
      <c r="S17" s="47"/>
      <c r="T17" s="15"/>
      <c r="U17" s="66"/>
      <c r="V17" s="8"/>
      <c r="W17" s="15"/>
      <c r="X17" s="47"/>
      <c r="Y17" s="66"/>
      <c r="Z17" s="47"/>
      <c r="AA17" s="66"/>
      <c r="AB17" s="66"/>
      <c r="AC17" s="66"/>
      <c r="AD17" s="66"/>
      <c r="AE17" s="8"/>
      <c r="AF17" s="15"/>
      <c r="AG17" s="9"/>
      <c r="AH17" s="66"/>
      <c r="AI17" s="47"/>
      <c r="AJ17" s="66"/>
      <c r="AK17" s="66"/>
      <c r="AL17" s="47"/>
      <c r="AM17" s="66"/>
    </row>
    <row r="18" spans="1:39" x14ac:dyDescent="0.35">
      <c r="A18" s="8"/>
      <c r="B18" s="15"/>
      <c r="C18" s="45"/>
      <c r="D18" s="51"/>
      <c r="E18" s="47"/>
      <c r="F18" s="18"/>
      <c r="G18" s="47"/>
      <c r="H18" s="15"/>
      <c r="I18" s="15"/>
      <c r="J18" s="9"/>
      <c r="K18" s="15"/>
      <c r="L18" s="9"/>
      <c r="M18" s="15"/>
      <c r="N18" s="10"/>
      <c r="O18" s="8"/>
      <c r="P18" s="15"/>
      <c r="Q18" s="9"/>
      <c r="R18" s="66"/>
      <c r="S18" s="47"/>
      <c r="T18" s="15"/>
      <c r="U18" s="66"/>
      <c r="V18" s="8"/>
      <c r="W18" s="15"/>
      <c r="X18" s="47"/>
      <c r="Y18" s="66"/>
      <c r="Z18" s="47"/>
      <c r="AA18" s="66"/>
      <c r="AB18" s="66"/>
      <c r="AC18" s="66"/>
      <c r="AD18" s="66"/>
      <c r="AE18" s="8"/>
      <c r="AF18" s="15"/>
      <c r="AG18" s="9"/>
      <c r="AH18" s="66"/>
      <c r="AI18" s="47"/>
      <c r="AJ18" s="66"/>
      <c r="AK18" s="66"/>
      <c r="AL18" s="47"/>
      <c r="AM18" s="66"/>
    </row>
    <row r="19" spans="1:39" x14ac:dyDescent="0.35">
      <c r="A19" s="8"/>
      <c r="B19" s="15"/>
      <c r="C19" s="45"/>
      <c r="D19" s="51"/>
      <c r="E19" s="47"/>
      <c r="F19" s="18"/>
      <c r="G19" s="47"/>
      <c r="H19" s="15"/>
      <c r="I19" s="15"/>
      <c r="J19" s="9"/>
      <c r="K19" s="15"/>
      <c r="L19" s="9"/>
      <c r="M19" s="15"/>
      <c r="N19" s="10"/>
      <c r="O19" s="8"/>
      <c r="P19" s="15"/>
      <c r="Q19" s="9"/>
      <c r="R19" s="66"/>
      <c r="S19" s="47"/>
      <c r="T19" s="15"/>
      <c r="U19" s="66"/>
      <c r="V19" s="8"/>
      <c r="W19" s="15"/>
      <c r="X19" s="47"/>
      <c r="Y19" s="66"/>
      <c r="Z19" s="47"/>
      <c r="AA19" s="66"/>
      <c r="AB19" s="66"/>
      <c r="AC19" s="66"/>
      <c r="AD19" s="66"/>
      <c r="AE19" s="8"/>
      <c r="AF19" s="15"/>
      <c r="AG19" s="9"/>
      <c r="AH19" s="66"/>
      <c r="AI19" s="47"/>
      <c r="AJ19" s="66"/>
      <c r="AK19" s="66"/>
      <c r="AL19" s="47"/>
      <c r="AM19" s="66"/>
    </row>
    <row r="20" spans="1:39" x14ac:dyDescent="0.35">
      <c r="A20" s="8"/>
      <c r="B20" s="15"/>
      <c r="C20" s="45"/>
      <c r="D20" s="51"/>
      <c r="E20" s="47"/>
      <c r="F20" s="18"/>
      <c r="G20" s="47"/>
      <c r="H20" s="15"/>
      <c r="I20" s="15"/>
      <c r="J20" s="9"/>
      <c r="K20" s="15"/>
      <c r="L20" s="9"/>
      <c r="M20" s="15"/>
      <c r="N20" s="10"/>
      <c r="O20" s="8"/>
      <c r="P20" s="15"/>
      <c r="Q20" s="9"/>
      <c r="R20" s="66"/>
      <c r="S20" s="47"/>
      <c r="T20" s="15"/>
      <c r="U20" s="66"/>
      <c r="V20" s="8"/>
      <c r="W20" s="15"/>
      <c r="X20" s="47"/>
      <c r="Y20" s="66"/>
      <c r="Z20" s="47"/>
      <c r="AA20" s="66"/>
      <c r="AB20" s="66"/>
      <c r="AC20" s="66"/>
      <c r="AD20" s="66"/>
      <c r="AE20" s="8"/>
      <c r="AF20" s="15"/>
      <c r="AG20" s="9"/>
      <c r="AH20" s="66"/>
      <c r="AI20" s="47"/>
      <c r="AJ20" s="66"/>
      <c r="AK20" s="66"/>
      <c r="AL20" s="47"/>
      <c r="AM20" s="66"/>
    </row>
    <row r="21" spans="1:39" x14ac:dyDescent="0.35">
      <c r="A21" s="8"/>
      <c r="B21" s="15"/>
      <c r="C21" s="45"/>
      <c r="D21" s="51"/>
      <c r="E21" s="47"/>
      <c r="F21" s="18"/>
      <c r="G21" s="47"/>
      <c r="H21" s="15"/>
      <c r="I21" s="15"/>
      <c r="J21" s="9"/>
      <c r="K21" s="15"/>
      <c r="L21" s="9"/>
      <c r="M21" s="15"/>
      <c r="N21" s="10"/>
      <c r="O21" s="8"/>
      <c r="P21" s="15"/>
      <c r="Q21" s="9"/>
      <c r="R21" s="66"/>
      <c r="S21" s="47"/>
      <c r="T21" s="15"/>
      <c r="U21" s="66"/>
      <c r="V21" s="8"/>
      <c r="W21" s="15"/>
      <c r="X21" s="47"/>
      <c r="Y21" s="66"/>
      <c r="Z21" s="47"/>
      <c r="AA21" s="66"/>
      <c r="AB21" s="66"/>
      <c r="AC21" s="66"/>
      <c r="AD21" s="66"/>
      <c r="AE21" s="11"/>
      <c r="AF21" s="16"/>
      <c r="AG21" s="12"/>
      <c r="AH21" s="70"/>
      <c r="AI21" s="60"/>
      <c r="AJ21" s="70"/>
      <c r="AK21" s="70"/>
      <c r="AL21" s="60"/>
      <c r="AM21" s="70"/>
    </row>
    <row r="22" spans="1:39" ht="21.75" thickBot="1" x14ac:dyDescent="0.4">
      <c r="A22" s="11"/>
      <c r="B22" s="16"/>
      <c r="C22" s="37"/>
      <c r="D22" s="52"/>
      <c r="E22" s="60"/>
      <c r="F22" s="40"/>
      <c r="G22" s="60"/>
      <c r="H22" s="16"/>
      <c r="I22" s="15"/>
      <c r="J22" s="9"/>
      <c r="K22" s="15"/>
      <c r="L22" s="9"/>
      <c r="M22" s="15"/>
      <c r="N22" s="10"/>
      <c r="O22" s="11"/>
      <c r="P22" s="16"/>
      <c r="Q22" s="12"/>
      <c r="R22" s="70"/>
      <c r="S22" s="60"/>
      <c r="T22" s="16"/>
      <c r="U22" s="70"/>
      <c r="V22" s="11"/>
      <c r="W22" s="16"/>
      <c r="X22" s="60"/>
      <c r="Y22" s="70"/>
      <c r="Z22" s="60"/>
      <c r="AA22" s="70"/>
      <c r="AB22" s="70"/>
      <c r="AC22" s="70"/>
      <c r="AD22" s="70"/>
      <c r="AE22" s="326" t="s">
        <v>8</v>
      </c>
      <c r="AF22" s="327"/>
      <c r="AG22" s="328"/>
      <c r="AH22" s="46">
        <f>SUM(AH8:AH21)</f>
        <v>5939720</v>
      </c>
      <c r="AI22" s="46">
        <f>SUM(AI8:AI21)</f>
        <v>1399546.3</v>
      </c>
      <c r="AJ22" s="64">
        <f>SUM(AJ13:AJ21)</f>
        <v>9444518.1999999993</v>
      </c>
      <c r="AK22" s="64" t="s">
        <v>52</v>
      </c>
      <c r="AL22" s="46">
        <f>SUM(AL10:AL21)</f>
        <v>148144.82</v>
      </c>
      <c r="AM22" s="46">
        <f>SUM(AM8:AM21)</f>
        <v>10992209.32</v>
      </c>
    </row>
    <row r="23" spans="1:39" ht="22.5" thickTop="1" thickBot="1" x14ac:dyDescent="0.4">
      <c r="A23" s="326" t="s">
        <v>8</v>
      </c>
      <c r="B23" s="327"/>
      <c r="C23" s="328"/>
      <c r="D23" s="53">
        <f>SUM(D7:D22)</f>
        <v>10258773</v>
      </c>
      <c r="E23" s="46">
        <f>SUM(E7:E22)</f>
        <v>7559307.8099999996</v>
      </c>
      <c r="F23" s="61" t="s">
        <v>52</v>
      </c>
      <c r="G23" s="46">
        <f>SUM(G8:G22)</f>
        <v>1842855</v>
      </c>
      <c r="H23" s="63">
        <f>SUM(H7:H22)</f>
        <v>9402162.8100000005</v>
      </c>
      <c r="I23" s="326" t="s">
        <v>8</v>
      </c>
      <c r="J23" s="327"/>
      <c r="K23" s="328"/>
      <c r="L23" s="63">
        <f>SUM(L7:L22)</f>
        <v>8942278</v>
      </c>
      <c r="M23" s="63">
        <f>SUM(M7:M22)</f>
        <v>7190684</v>
      </c>
      <c r="N23" s="63">
        <f>SUM(N7:N22)</f>
        <v>7190684</v>
      </c>
      <c r="O23" s="326" t="s">
        <v>8</v>
      </c>
      <c r="P23" s="327"/>
      <c r="Q23" s="328"/>
      <c r="R23" s="46">
        <f>SUM(R7:R22)</f>
        <v>15000</v>
      </c>
      <c r="S23" s="64" t="s">
        <v>52</v>
      </c>
      <c r="T23" s="61" t="s">
        <v>52</v>
      </c>
      <c r="U23" s="61" t="s">
        <v>52</v>
      </c>
      <c r="V23" s="326" t="s">
        <v>8</v>
      </c>
      <c r="W23" s="327"/>
      <c r="X23" s="328"/>
      <c r="Y23" s="46">
        <f>SUM(Y8:Y22)</f>
        <v>2988515</v>
      </c>
      <c r="Z23" s="46">
        <f>SUM(Z8:Z22)</f>
        <v>2883040.04</v>
      </c>
      <c r="AA23" s="64" t="s">
        <v>52</v>
      </c>
      <c r="AB23" s="64" t="s">
        <v>52</v>
      </c>
      <c r="AC23" s="64" t="s">
        <v>52</v>
      </c>
      <c r="AD23" s="46">
        <f>SUM(AD8:AD22)</f>
        <v>2883040.04</v>
      </c>
    </row>
    <row r="24" spans="1:39" ht="21.75" thickTop="1" x14ac:dyDescent="0.35"/>
    <row r="25" spans="1:39" x14ac:dyDescent="0.35">
      <c r="A25" s="7" t="s">
        <v>180</v>
      </c>
      <c r="I25" s="7" t="s">
        <v>180</v>
      </c>
      <c r="K25" s="83"/>
      <c r="O25" s="7" t="s">
        <v>180</v>
      </c>
      <c r="Q25" s="83"/>
      <c r="V25" s="7" t="s">
        <v>180</v>
      </c>
      <c r="X25" s="83"/>
      <c r="AE25" s="7" t="s">
        <v>180</v>
      </c>
    </row>
    <row r="26" spans="1:39" x14ac:dyDescent="0.35">
      <c r="A26" s="348"/>
      <c r="B26" s="348"/>
      <c r="C26" s="348"/>
      <c r="D26" s="348"/>
      <c r="E26" s="348"/>
      <c r="F26" s="348"/>
      <c r="G26" s="348"/>
      <c r="H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</row>
    <row r="27" spans="1:39" x14ac:dyDescent="0.35">
      <c r="A27" s="348"/>
      <c r="B27" s="348"/>
      <c r="C27" s="348"/>
      <c r="D27" s="348"/>
      <c r="E27" s="348"/>
      <c r="F27" s="348"/>
      <c r="G27" s="348"/>
      <c r="H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</row>
    <row r="28" spans="1:39" x14ac:dyDescent="0.35">
      <c r="A28" s="348"/>
      <c r="B28" s="348"/>
      <c r="C28" s="348"/>
      <c r="D28" s="348"/>
      <c r="E28" s="348"/>
      <c r="F28" s="348"/>
      <c r="G28" s="348"/>
      <c r="H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</row>
    <row r="30" spans="1:39" x14ac:dyDescent="0.35">
      <c r="A30" s="348" t="s">
        <v>51</v>
      </c>
      <c r="B30" s="348"/>
      <c r="C30" s="348"/>
      <c r="D30" s="348"/>
      <c r="E30" s="348"/>
      <c r="F30" s="348"/>
      <c r="G30" s="348"/>
      <c r="H30" s="348"/>
      <c r="I30" s="349"/>
      <c r="J30" s="349"/>
      <c r="K30" s="349"/>
      <c r="L30" s="349"/>
      <c r="M30" s="349"/>
      <c r="N30" s="349"/>
      <c r="O30" s="348" t="s">
        <v>51</v>
      </c>
      <c r="P30" s="348"/>
      <c r="Q30" s="348"/>
      <c r="R30" s="348"/>
      <c r="S30" s="348"/>
      <c r="T30" s="348"/>
      <c r="U30" s="348"/>
      <c r="V30" s="348" t="s">
        <v>51</v>
      </c>
      <c r="W30" s="348"/>
      <c r="X30" s="348"/>
      <c r="Y30" s="348"/>
      <c r="Z30" s="348"/>
      <c r="AA30" s="348"/>
      <c r="AB30" s="348"/>
      <c r="AC30" s="348"/>
      <c r="AD30" s="348"/>
    </row>
    <row r="31" spans="1:39" x14ac:dyDescent="0.35">
      <c r="A31" s="348" t="s">
        <v>121</v>
      </c>
      <c r="B31" s="348"/>
      <c r="C31" s="348"/>
      <c r="D31" s="348"/>
      <c r="E31" s="348"/>
      <c r="F31" s="348"/>
      <c r="G31" s="348"/>
      <c r="H31" s="348"/>
      <c r="I31" s="349"/>
      <c r="J31" s="349"/>
      <c r="K31" s="349"/>
      <c r="L31" s="349"/>
      <c r="M31" s="349"/>
      <c r="N31" s="349"/>
      <c r="O31" s="348" t="s">
        <v>118</v>
      </c>
      <c r="P31" s="348"/>
      <c r="Q31" s="348"/>
      <c r="R31" s="348"/>
      <c r="S31" s="348"/>
      <c r="T31" s="348"/>
      <c r="U31" s="348"/>
      <c r="V31" s="348" t="s">
        <v>136</v>
      </c>
      <c r="W31" s="348"/>
      <c r="X31" s="348"/>
      <c r="Y31" s="348"/>
      <c r="Z31" s="348"/>
      <c r="AA31" s="348"/>
      <c r="AB31" s="348"/>
      <c r="AC31" s="348"/>
      <c r="AD31" s="348"/>
    </row>
    <row r="32" spans="1:39" x14ac:dyDescent="0.35">
      <c r="A32" s="348" t="s">
        <v>294</v>
      </c>
      <c r="B32" s="348"/>
      <c r="C32" s="348"/>
      <c r="D32" s="348"/>
      <c r="E32" s="348"/>
      <c r="F32" s="348"/>
      <c r="G32" s="348"/>
      <c r="H32" s="348"/>
      <c r="I32" s="349"/>
      <c r="J32" s="349"/>
      <c r="K32" s="349"/>
      <c r="L32" s="349"/>
      <c r="M32" s="349"/>
      <c r="N32" s="349"/>
      <c r="O32" s="348" t="s">
        <v>294</v>
      </c>
      <c r="P32" s="348"/>
      <c r="Q32" s="348"/>
      <c r="R32" s="348"/>
      <c r="S32" s="348"/>
      <c r="T32" s="348"/>
      <c r="U32" s="348"/>
      <c r="V32" s="348" t="s">
        <v>294</v>
      </c>
      <c r="W32" s="348"/>
      <c r="X32" s="348"/>
      <c r="Y32" s="348"/>
      <c r="Z32" s="348"/>
      <c r="AA32" s="348"/>
      <c r="AB32" s="348"/>
      <c r="AC32" s="348"/>
      <c r="AD32" s="348"/>
    </row>
    <row r="33" spans="1:30" ht="8.25" customHeight="1" x14ac:dyDescent="0.35">
      <c r="C33" s="136"/>
      <c r="I33" s="9"/>
      <c r="J33" s="9"/>
      <c r="K33" s="9"/>
      <c r="L33" s="9"/>
      <c r="M33" s="9"/>
      <c r="N33" s="9"/>
    </row>
    <row r="34" spans="1:30" x14ac:dyDescent="0.35">
      <c r="A34" s="35"/>
      <c r="B34" s="39"/>
      <c r="C34" s="13"/>
      <c r="D34" s="49"/>
      <c r="E34" s="58" t="s">
        <v>101</v>
      </c>
      <c r="F34" s="39"/>
      <c r="G34" s="58" t="s">
        <v>108</v>
      </c>
      <c r="H34" s="35"/>
      <c r="I34" s="144"/>
      <c r="J34" s="144"/>
      <c r="K34" s="144"/>
      <c r="L34" s="144"/>
      <c r="M34" s="144"/>
      <c r="N34" s="144"/>
      <c r="O34" s="13"/>
      <c r="P34" s="39"/>
      <c r="Q34" s="13"/>
      <c r="R34" s="68"/>
      <c r="S34" s="58" t="s">
        <v>101</v>
      </c>
      <c r="T34" s="39" t="s">
        <v>116</v>
      </c>
      <c r="U34" s="68"/>
      <c r="V34" s="35"/>
      <c r="W34" s="39"/>
      <c r="X34" s="58"/>
      <c r="Y34" s="68"/>
      <c r="Z34" s="58" t="s">
        <v>101</v>
      </c>
      <c r="AA34" s="68"/>
      <c r="AB34" s="58" t="s">
        <v>139</v>
      </c>
      <c r="AC34" s="68" t="s">
        <v>142</v>
      </c>
      <c r="AD34" s="75" t="s">
        <v>8</v>
      </c>
    </row>
    <row r="35" spans="1:30" x14ac:dyDescent="0.35">
      <c r="A35" s="17" t="s">
        <v>96</v>
      </c>
      <c r="B35" s="18" t="s">
        <v>15</v>
      </c>
      <c r="C35" s="138" t="s">
        <v>12</v>
      </c>
      <c r="D35" s="55" t="s">
        <v>59</v>
      </c>
      <c r="E35" s="48" t="s">
        <v>105</v>
      </c>
      <c r="F35" s="18" t="s">
        <v>107</v>
      </c>
      <c r="G35" s="48" t="s">
        <v>109</v>
      </c>
      <c r="H35" s="17" t="s">
        <v>8</v>
      </c>
      <c r="I35" s="144"/>
      <c r="J35" s="144"/>
      <c r="K35" s="144"/>
      <c r="L35" s="144"/>
      <c r="M35" s="144"/>
      <c r="N35" s="144"/>
      <c r="O35" s="144" t="s">
        <v>96</v>
      </c>
      <c r="P35" s="18" t="s">
        <v>15</v>
      </c>
      <c r="Q35" s="138" t="s">
        <v>12</v>
      </c>
      <c r="R35" s="71" t="s">
        <v>59</v>
      </c>
      <c r="S35" s="48" t="s">
        <v>114</v>
      </c>
      <c r="T35" s="18" t="s">
        <v>117</v>
      </c>
      <c r="U35" s="71" t="s">
        <v>8</v>
      </c>
      <c r="V35" s="17" t="s">
        <v>96</v>
      </c>
      <c r="W35" s="18" t="s">
        <v>15</v>
      </c>
      <c r="X35" s="48" t="s">
        <v>12</v>
      </c>
      <c r="Y35" s="71" t="s">
        <v>59</v>
      </c>
      <c r="Z35" s="48" t="s">
        <v>137</v>
      </c>
      <c r="AA35" s="71" t="s">
        <v>138</v>
      </c>
      <c r="AB35" s="48" t="s">
        <v>140</v>
      </c>
      <c r="AC35" s="71" t="s">
        <v>64</v>
      </c>
      <c r="AD35" s="76" t="s">
        <v>8</v>
      </c>
    </row>
    <row r="36" spans="1:30" x14ac:dyDescent="0.35">
      <c r="A36" s="36"/>
      <c r="B36" s="40"/>
      <c r="C36" s="37"/>
      <c r="D36" s="50"/>
      <c r="E36" s="59" t="s">
        <v>106</v>
      </c>
      <c r="F36" s="40"/>
      <c r="G36" s="59" t="s">
        <v>110</v>
      </c>
      <c r="H36" s="36"/>
      <c r="I36" s="9"/>
      <c r="J36" s="9"/>
      <c r="K36" s="144"/>
      <c r="L36" s="48"/>
      <c r="M36" s="47"/>
      <c r="N36" s="165"/>
      <c r="O36" s="12"/>
      <c r="P36" s="16"/>
      <c r="Q36" s="12"/>
      <c r="R36" s="70"/>
      <c r="S36" s="59" t="s">
        <v>115</v>
      </c>
      <c r="T36" s="16"/>
      <c r="U36" s="70"/>
      <c r="V36" s="11"/>
      <c r="W36" s="16"/>
      <c r="X36" s="60"/>
      <c r="Y36" s="70"/>
      <c r="Z36" s="60"/>
      <c r="AA36" s="69"/>
      <c r="AB36" s="60" t="s">
        <v>141</v>
      </c>
      <c r="AC36" s="70"/>
      <c r="AD36" s="78"/>
    </row>
    <row r="37" spans="1:30" x14ac:dyDescent="0.35">
      <c r="A37" s="8"/>
      <c r="B37" s="15"/>
      <c r="C37" s="138"/>
      <c r="D37" s="51"/>
      <c r="E37" s="47"/>
      <c r="F37" s="15"/>
      <c r="G37" s="47"/>
      <c r="H37" s="8"/>
      <c r="I37" s="9"/>
      <c r="J37" s="9"/>
      <c r="K37" s="144"/>
      <c r="L37" s="48"/>
      <c r="M37" s="47"/>
      <c r="N37" s="165"/>
      <c r="O37" s="9"/>
      <c r="P37" s="15"/>
      <c r="Q37" s="9"/>
      <c r="R37" s="66"/>
      <c r="S37" s="47"/>
      <c r="T37" s="15"/>
      <c r="U37" s="66"/>
      <c r="V37" s="8"/>
      <c r="W37" s="15"/>
      <c r="X37" s="47"/>
      <c r="Y37" s="66"/>
      <c r="Z37" s="47"/>
      <c r="AA37" s="66"/>
      <c r="AB37" s="66"/>
      <c r="AC37" s="47"/>
      <c r="AD37" s="66"/>
    </row>
    <row r="38" spans="1:30" x14ac:dyDescent="0.35">
      <c r="A38" s="8" t="s">
        <v>166</v>
      </c>
      <c r="B38" s="15" t="s">
        <v>18</v>
      </c>
      <c r="C38" s="138" t="s">
        <v>44</v>
      </c>
      <c r="D38" s="51">
        <v>10000</v>
      </c>
      <c r="E38" s="48" t="s">
        <v>52</v>
      </c>
      <c r="F38" s="18" t="s">
        <v>52</v>
      </c>
      <c r="G38" s="71" t="s">
        <v>52</v>
      </c>
      <c r="H38" s="73" t="s">
        <v>52</v>
      </c>
      <c r="I38" s="9"/>
      <c r="J38" s="9"/>
      <c r="K38" s="9"/>
      <c r="L38" s="9"/>
      <c r="M38" s="9"/>
      <c r="N38" s="9"/>
      <c r="O38" s="9" t="s">
        <v>177</v>
      </c>
      <c r="P38" s="15" t="s">
        <v>186</v>
      </c>
      <c r="Q38" s="138" t="s">
        <v>44</v>
      </c>
      <c r="R38" s="66">
        <v>758040</v>
      </c>
      <c r="S38" s="47">
        <v>757440</v>
      </c>
      <c r="T38" s="18" t="s">
        <v>52</v>
      </c>
      <c r="U38" s="66">
        <f>SUM(S38:T38)</f>
        <v>757440</v>
      </c>
      <c r="V38" s="8" t="s">
        <v>176</v>
      </c>
      <c r="W38" s="15" t="s">
        <v>77</v>
      </c>
      <c r="X38" s="47" t="s">
        <v>44</v>
      </c>
      <c r="Y38" s="66">
        <v>86000</v>
      </c>
      <c r="Z38" s="71">
        <v>18543.75</v>
      </c>
      <c r="AA38" s="71" t="s">
        <v>52</v>
      </c>
      <c r="AB38" s="71" t="s">
        <v>52</v>
      </c>
      <c r="AC38" s="71" t="s">
        <v>52</v>
      </c>
      <c r="AD38" s="71">
        <v>18543.75</v>
      </c>
    </row>
    <row r="39" spans="1:30" x14ac:dyDescent="0.35">
      <c r="A39" s="8"/>
      <c r="B39" s="15" t="s">
        <v>77</v>
      </c>
      <c r="C39" s="138" t="s">
        <v>175</v>
      </c>
      <c r="D39" s="51">
        <v>24050</v>
      </c>
      <c r="E39" s="48" t="s">
        <v>52</v>
      </c>
      <c r="F39" s="18" t="s">
        <v>52</v>
      </c>
      <c r="G39" s="71">
        <v>13950</v>
      </c>
      <c r="H39" s="73">
        <v>13950</v>
      </c>
      <c r="I39" s="9"/>
      <c r="J39" s="9"/>
      <c r="K39" s="9"/>
      <c r="L39" s="9"/>
      <c r="M39" s="9"/>
      <c r="N39" s="9"/>
      <c r="O39" s="9" t="s">
        <v>176</v>
      </c>
      <c r="P39" s="15" t="s">
        <v>187</v>
      </c>
      <c r="Q39" s="138" t="s">
        <v>175</v>
      </c>
      <c r="R39" s="66">
        <v>25000</v>
      </c>
      <c r="S39" s="48">
        <v>22800</v>
      </c>
      <c r="T39" s="18" t="s">
        <v>52</v>
      </c>
      <c r="U39" s="71">
        <f>SUM(S39:T39)</f>
        <v>22800</v>
      </c>
      <c r="V39" s="8"/>
      <c r="W39" s="15" t="s">
        <v>189</v>
      </c>
      <c r="X39" s="47" t="s">
        <v>44</v>
      </c>
      <c r="Y39" s="66">
        <v>40540</v>
      </c>
      <c r="Z39" s="66">
        <v>38360</v>
      </c>
      <c r="AA39" s="71" t="s">
        <v>52</v>
      </c>
      <c r="AB39" s="71" t="s">
        <v>52</v>
      </c>
      <c r="AC39" s="71" t="s">
        <v>52</v>
      </c>
      <c r="AD39" s="66">
        <v>38360</v>
      </c>
    </row>
    <row r="40" spans="1:30" x14ac:dyDescent="0.35">
      <c r="A40" s="8"/>
      <c r="B40" s="15" t="s">
        <v>78</v>
      </c>
      <c r="C40" s="138" t="s">
        <v>175</v>
      </c>
      <c r="D40" s="51">
        <v>3500</v>
      </c>
      <c r="E40" s="48">
        <v>3500</v>
      </c>
      <c r="F40" s="18" t="s">
        <v>52</v>
      </c>
      <c r="G40" s="48" t="s">
        <v>52</v>
      </c>
      <c r="H40" s="116">
        <v>3500</v>
      </c>
      <c r="I40" s="9"/>
      <c r="J40" s="9"/>
      <c r="K40" s="9"/>
      <c r="L40" s="9"/>
      <c r="M40" s="9"/>
      <c r="N40" s="9"/>
      <c r="O40" s="9"/>
      <c r="P40" s="15" t="s">
        <v>188</v>
      </c>
      <c r="Q40" s="138" t="s">
        <v>175</v>
      </c>
      <c r="R40" s="66">
        <v>50000</v>
      </c>
      <c r="S40" s="48">
        <v>15260</v>
      </c>
      <c r="T40" s="71">
        <v>25500</v>
      </c>
      <c r="U40" s="71">
        <v>40760</v>
      </c>
      <c r="V40" s="8"/>
      <c r="W40" s="15" t="s">
        <v>82</v>
      </c>
      <c r="X40" s="47" t="s">
        <v>44</v>
      </c>
      <c r="Y40" s="66">
        <v>220000</v>
      </c>
      <c r="Z40" s="71">
        <v>220000</v>
      </c>
      <c r="AA40" s="71" t="s">
        <v>52</v>
      </c>
      <c r="AB40" s="71" t="s">
        <v>52</v>
      </c>
      <c r="AC40" s="71" t="s">
        <v>52</v>
      </c>
      <c r="AD40" s="71">
        <v>220000</v>
      </c>
    </row>
    <row r="41" spans="1:30" x14ac:dyDescent="0.35">
      <c r="A41" s="8"/>
      <c r="B41" s="15"/>
      <c r="C41" s="138"/>
      <c r="D41" s="51"/>
      <c r="E41" s="47"/>
      <c r="F41" s="15"/>
      <c r="G41" s="47"/>
      <c r="H41" s="8"/>
      <c r="I41" s="9"/>
      <c r="J41" s="9"/>
      <c r="K41" s="9"/>
      <c r="L41" s="9"/>
      <c r="M41" s="9"/>
      <c r="N41" s="9"/>
      <c r="O41" s="9"/>
      <c r="P41" s="15" t="s">
        <v>191</v>
      </c>
      <c r="Q41" s="138" t="s">
        <v>175</v>
      </c>
      <c r="R41" s="66">
        <v>15000</v>
      </c>
      <c r="S41" s="47">
        <v>11867</v>
      </c>
      <c r="T41" s="18" t="s">
        <v>52</v>
      </c>
      <c r="U41" s="66">
        <f>SUM(S41:T41)</f>
        <v>11867</v>
      </c>
      <c r="V41" s="8"/>
      <c r="W41" s="15"/>
      <c r="X41" s="47"/>
      <c r="Y41" s="66"/>
      <c r="Z41" s="66"/>
      <c r="AA41" s="66"/>
      <c r="AB41" s="66"/>
      <c r="AC41" s="66"/>
      <c r="AD41" s="66"/>
    </row>
    <row r="42" spans="1:30" x14ac:dyDescent="0.35">
      <c r="A42" s="8"/>
      <c r="B42" s="15"/>
      <c r="C42" s="138"/>
      <c r="D42" s="51"/>
      <c r="E42" s="47"/>
      <c r="F42" s="15"/>
      <c r="G42" s="47"/>
      <c r="H42" s="8"/>
      <c r="I42" s="9"/>
      <c r="J42" s="9"/>
      <c r="K42" s="9"/>
      <c r="L42" s="9"/>
      <c r="M42" s="9"/>
      <c r="N42" s="9"/>
      <c r="O42" s="9" t="s">
        <v>169</v>
      </c>
      <c r="P42" s="15" t="s">
        <v>192</v>
      </c>
      <c r="Q42" s="138" t="s">
        <v>175</v>
      </c>
      <c r="R42" s="71">
        <v>20000</v>
      </c>
      <c r="S42" s="48" t="s">
        <v>52</v>
      </c>
      <c r="T42" s="18" t="s">
        <v>52</v>
      </c>
      <c r="U42" s="71" t="s">
        <v>52</v>
      </c>
      <c r="V42" s="8"/>
      <c r="W42" s="15"/>
      <c r="X42" s="47"/>
      <c r="Y42" s="66"/>
      <c r="Z42" s="66"/>
      <c r="AA42" s="66"/>
      <c r="AB42" s="66"/>
      <c r="AC42" s="66"/>
      <c r="AD42" s="66"/>
    </row>
    <row r="43" spans="1:30" x14ac:dyDescent="0.35">
      <c r="A43" s="8"/>
      <c r="B43" s="15"/>
      <c r="C43" s="138"/>
      <c r="D43" s="51"/>
      <c r="E43" s="47"/>
      <c r="F43" s="15"/>
      <c r="G43" s="47"/>
      <c r="H43" s="8"/>
      <c r="I43" s="9"/>
      <c r="J43" s="9"/>
      <c r="K43" s="9"/>
      <c r="L43" s="9"/>
      <c r="M43" s="9"/>
      <c r="N43" s="9"/>
      <c r="O43" s="9"/>
      <c r="P43" s="15"/>
      <c r="Q43" s="138"/>
      <c r="R43" s="66"/>
      <c r="S43" s="48"/>
      <c r="T43" s="66"/>
      <c r="U43" s="66"/>
      <c r="V43" s="8"/>
      <c r="W43" s="15"/>
      <c r="X43" s="47"/>
      <c r="Y43" s="66"/>
      <c r="Z43" s="66"/>
      <c r="AA43" s="66"/>
      <c r="AB43" s="66"/>
      <c r="AC43" s="66"/>
      <c r="AD43" s="66"/>
    </row>
    <row r="44" spans="1:30" x14ac:dyDescent="0.35">
      <c r="A44" s="8"/>
      <c r="B44" s="15"/>
      <c r="C44" s="138"/>
      <c r="D44" s="51"/>
      <c r="E44" s="47"/>
      <c r="F44" s="15"/>
      <c r="G44" s="47"/>
      <c r="H44" s="8"/>
      <c r="I44" s="9"/>
      <c r="J44" s="9"/>
      <c r="K44" s="9"/>
      <c r="L44" s="9"/>
      <c r="M44" s="9"/>
      <c r="N44" s="9"/>
      <c r="O44" s="9"/>
      <c r="P44" s="15"/>
      <c r="Q44" s="9"/>
      <c r="R44" s="66"/>
      <c r="S44" s="47"/>
      <c r="T44" s="15"/>
      <c r="U44" s="66"/>
      <c r="V44" s="8"/>
      <c r="W44" s="15"/>
      <c r="X44" s="47"/>
      <c r="Y44" s="66"/>
      <c r="Z44" s="66"/>
      <c r="AA44" s="66"/>
      <c r="AB44" s="66"/>
      <c r="AC44" s="66"/>
      <c r="AD44" s="66"/>
    </row>
    <row r="45" spans="1:30" x14ac:dyDescent="0.35">
      <c r="A45" s="8"/>
      <c r="B45" s="15"/>
      <c r="C45" s="138"/>
      <c r="D45" s="51"/>
      <c r="E45" s="47"/>
      <c r="F45" s="15"/>
      <c r="G45" s="47"/>
      <c r="H45" s="8"/>
      <c r="I45" s="9"/>
      <c r="J45" s="9"/>
      <c r="K45" s="9"/>
      <c r="L45" s="9"/>
      <c r="M45" s="9"/>
      <c r="N45" s="9"/>
      <c r="O45" s="9"/>
      <c r="P45" s="15"/>
      <c r="Q45" s="9"/>
      <c r="R45" s="66"/>
      <c r="S45" s="47"/>
      <c r="T45" s="15"/>
      <c r="U45" s="66"/>
      <c r="V45" s="8"/>
      <c r="W45" s="15"/>
      <c r="X45" s="47"/>
      <c r="Y45" s="66"/>
      <c r="Z45" s="66"/>
      <c r="AA45" s="66"/>
      <c r="AB45" s="66"/>
      <c r="AC45" s="66"/>
      <c r="AD45" s="66"/>
    </row>
    <row r="46" spans="1:30" x14ac:dyDescent="0.35">
      <c r="A46" s="8"/>
      <c r="B46" s="15"/>
      <c r="C46" s="138"/>
      <c r="D46" s="51"/>
      <c r="E46" s="47"/>
      <c r="F46" s="15"/>
      <c r="G46" s="47"/>
      <c r="H46" s="8"/>
      <c r="I46" s="9"/>
      <c r="J46" s="9"/>
      <c r="K46" s="9"/>
      <c r="L46" s="9"/>
      <c r="M46" s="9"/>
      <c r="N46" s="9"/>
      <c r="O46" s="9"/>
      <c r="P46" s="15"/>
      <c r="Q46" s="9"/>
      <c r="R46" s="66"/>
      <c r="S46" s="47"/>
      <c r="T46" s="15"/>
      <c r="U46" s="66"/>
      <c r="V46" s="8"/>
      <c r="W46" s="15"/>
      <c r="X46" s="47"/>
      <c r="Y46" s="66"/>
      <c r="Z46" s="66"/>
      <c r="AA46" s="66"/>
      <c r="AB46" s="66"/>
      <c r="AC46" s="66"/>
      <c r="AD46" s="66"/>
    </row>
    <row r="47" spans="1:30" x14ac:dyDescent="0.35">
      <c r="A47" s="8"/>
      <c r="B47" s="15"/>
      <c r="C47" s="138"/>
      <c r="D47" s="51"/>
      <c r="E47" s="47"/>
      <c r="F47" s="15"/>
      <c r="G47" s="47"/>
      <c r="H47" s="8"/>
      <c r="I47" s="9"/>
      <c r="J47" s="9"/>
      <c r="K47" s="9"/>
      <c r="L47" s="9"/>
      <c r="M47" s="9"/>
      <c r="N47" s="9"/>
      <c r="O47" s="9"/>
      <c r="P47" s="15"/>
      <c r="Q47" s="9"/>
      <c r="R47" s="66"/>
      <c r="S47" s="47"/>
      <c r="T47" s="15"/>
      <c r="U47" s="66"/>
      <c r="V47" s="8"/>
      <c r="W47" s="15"/>
      <c r="X47" s="47"/>
      <c r="Y47" s="66"/>
      <c r="Z47" s="66"/>
      <c r="AA47" s="66"/>
      <c r="AB47" s="66"/>
      <c r="AC47" s="66"/>
      <c r="AD47" s="66"/>
    </row>
    <row r="48" spans="1:30" x14ac:dyDescent="0.35">
      <c r="A48" s="8"/>
      <c r="B48" s="15"/>
      <c r="C48" s="138"/>
      <c r="D48" s="51"/>
      <c r="E48" s="47"/>
      <c r="F48" s="15"/>
      <c r="G48" s="47"/>
      <c r="H48" s="8"/>
      <c r="I48" s="9"/>
      <c r="J48" s="9"/>
      <c r="K48" s="9"/>
      <c r="L48" s="9"/>
      <c r="M48" s="9"/>
      <c r="N48" s="9"/>
      <c r="O48" s="9"/>
      <c r="P48" s="15"/>
      <c r="Q48" s="9"/>
      <c r="R48" s="66"/>
      <c r="S48" s="47"/>
      <c r="T48" s="15"/>
      <c r="U48" s="66"/>
      <c r="V48" s="8"/>
      <c r="W48" s="15"/>
      <c r="X48" s="48"/>
      <c r="Y48" s="66"/>
      <c r="Z48" s="66"/>
      <c r="AA48" s="66"/>
      <c r="AB48" s="66"/>
      <c r="AC48" s="66"/>
      <c r="AD48" s="66"/>
    </row>
    <row r="49" spans="1:39" x14ac:dyDescent="0.35">
      <c r="A49" s="8"/>
      <c r="B49" s="15"/>
      <c r="C49" s="138"/>
      <c r="D49" s="51"/>
      <c r="E49" s="47"/>
      <c r="F49" s="15"/>
      <c r="G49" s="47"/>
      <c r="H49" s="8"/>
      <c r="I49" s="9"/>
      <c r="J49" s="9"/>
      <c r="K49" s="9"/>
      <c r="L49" s="9"/>
      <c r="M49" s="9"/>
      <c r="N49" s="9"/>
      <c r="O49" s="12"/>
      <c r="P49" s="16"/>
      <c r="Q49" s="12"/>
      <c r="R49" s="70"/>
      <c r="S49" s="60"/>
      <c r="T49" s="16"/>
      <c r="U49" s="70"/>
      <c r="V49" s="8"/>
      <c r="W49" s="15"/>
      <c r="X49" s="47"/>
      <c r="Y49" s="70"/>
      <c r="Z49" s="70"/>
      <c r="AA49" s="70"/>
      <c r="AB49" s="70"/>
      <c r="AC49" s="70"/>
      <c r="AD49" s="70"/>
    </row>
    <row r="50" spans="1:39" ht="21.75" thickBot="1" x14ac:dyDescent="0.4">
      <c r="A50" s="11"/>
      <c r="B50" s="16"/>
      <c r="C50" s="37"/>
      <c r="D50" s="52"/>
      <c r="E50" s="60"/>
      <c r="F50" s="16"/>
      <c r="G50" s="60"/>
      <c r="H50" s="11"/>
      <c r="I50" s="9"/>
      <c r="J50" s="9"/>
      <c r="K50" s="9"/>
      <c r="L50" s="9"/>
      <c r="M50" s="9"/>
      <c r="N50" s="9"/>
      <c r="O50" s="143" t="s">
        <v>8</v>
      </c>
      <c r="P50" s="137"/>
      <c r="Q50" s="135"/>
      <c r="R50" s="46">
        <f>SUM(R38:R49)</f>
        <v>868040</v>
      </c>
      <c r="S50" s="46">
        <f>SUM(S38:S49)</f>
        <v>807367</v>
      </c>
      <c r="T50" s="94">
        <f>SUM(T40:T49)</f>
        <v>25500</v>
      </c>
      <c r="U50" s="46">
        <f>SUM(U38:U49)</f>
        <v>832867</v>
      </c>
      <c r="V50" s="134" t="s">
        <v>8</v>
      </c>
      <c r="W50" s="137"/>
      <c r="X50" s="135"/>
      <c r="Y50" s="79">
        <f>SUM(Y38:Y49)</f>
        <v>346540</v>
      </c>
      <c r="Z50" s="46">
        <f>SUM(Z38:Z49)</f>
        <v>276903.75</v>
      </c>
      <c r="AA50" s="64" t="s">
        <v>52</v>
      </c>
      <c r="AB50" s="64" t="s">
        <v>52</v>
      </c>
      <c r="AC50" s="64" t="s">
        <v>52</v>
      </c>
      <c r="AD50" s="46">
        <f>SUM(AD38:AD49)</f>
        <v>276903.75</v>
      </c>
    </row>
    <row r="51" spans="1:39" ht="22.5" thickTop="1" thickBot="1" x14ac:dyDescent="0.4">
      <c r="A51" s="134" t="s">
        <v>8</v>
      </c>
      <c r="B51" s="137"/>
      <c r="C51" s="135"/>
      <c r="D51" s="53">
        <f>SUM(D38:D50)</f>
        <v>37550</v>
      </c>
      <c r="E51" s="64">
        <f>SUM(E40:E50)</f>
        <v>3500</v>
      </c>
      <c r="F51" s="61" t="s">
        <v>52</v>
      </c>
      <c r="G51" s="64">
        <f>SUM(G38:G50)</f>
        <v>13950</v>
      </c>
      <c r="H51" s="164">
        <f>SUM(H38:H50)</f>
        <v>17450</v>
      </c>
      <c r="I51" s="9"/>
      <c r="J51" s="9"/>
      <c r="K51" s="9"/>
      <c r="L51" s="9"/>
      <c r="M51" s="9"/>
      <c r="N51" s="9"/>
    </row>
    <row r="52" spans="1:39" ht="21.75" thickTop="1" x14ac:dyDescent="0.35">
      <c r="C52" s="136"/>
      <c r="I52" s="349"/>
      <c r="J52" s="349"/>
      <c r="K52" s="349"/>
      <c r="L52" s="165"/>
      <c r="M52" s="165"/>
      <c r="N52" s="165"/>
      <c r="AE52" s="349"/>
      <c r="AF52" s="349"/>
      <c r="AG52" s="349"/>
      <c r="AH52" s="349"/>
      <c r="AI52" s="349"/>
      <c r="AJ52" s="349"/>
      <c r="AK52" s="349"/>
      <c r="AL52" s="349"/>
      <c r="AM52" s="349"/>
    </row>
    <row r="53" spans="1:39" x14ac:dyDescent="0.35">
      <c r="C53" s="136"/>
      <c r="I53" s="9"/>
      <c r="J53" s="9"/>
      <c r="K53" s="9"/>
      <c r="L53" s="9"/>
      <c r="M53" s="9"/>
      <c r="N53" s="9"/>
      <c r="AE53" s="349"/>
      <c r="AF53" s="349"/>
      <c r="AG53" s="349"/>
      <c r="AH53" s="349"/>
      <c r="AI53" s="349"/>
      <c r="AJ53" s="349"/>
      <c r="AK53" s="349"/>
      <c r="AL53" s="349"/>
      <c r="AM53" s="349"/>
    </row>
    <row r="54" spans="1:39" x14ac:dyDescent="0.35">
      <c r="A54" s="7" t="s">
        <v>180</v>
      </c>
      <c r="C54" s="136"/>
      <c r="I54" s="9"/>
      <c r="J54" s="9"/>
      <c r="K54" s="144"/>
      <c r="L54" s="9"/>
      <c r="M54" s="9"/>
      <c r="N54" s="9"/>
      <c r="O54" s="7" t="s">
        <v>180</v>
      </c>
      <c r="Q54" s="136"/>
      <c r="V54" s="7" t="s">
        <v>180</v>
      </c>
      <c r="X54" s="136"/>
      <c r="AE54" s="349"/>
      <c r="AF54" s="349"/>
      <c r="AG54" s="349"/>
      <c r="AH54" s="349"/>
      <c r="AI54" s="349"/>
      <c r="AJ54" s="349"/>
      <c r="AK54" s="349"/>
      <c r="AL54" s="349"/>
      <c r="AM54" s="349"/>
    </row>
    <row r="55" spans="1:39" x14ac:dyDescent="0.35">
      <c r="A55" s="9"/>
      <c r="B55" s="9"/>
      <c r="C55" s="65"/>
      <c r="D55" s="56"/>
      <c r="E55" s="47"/>
      <c r="F55" s="9"/>
      <c r="G55" s="47"/>
      <c r="H55" s="9"/>
      <c r="I55" s="9"/>
      <c r="J55" s="9"/>
      <c r="K55" s="9"/>
      <c r="L55" s="9"/>
      <c r="M55" s="9"/>
      <c r="N55" s="9"/>
      <c r="Q55" s="136"/>
      <c r="X55" s="136"/>
      <c r="AE55" s="9"/>
      <c r="AF55" s="9"/>
      <c r="AG55" s="9"/>
      <c r="AH55" s="47"/>
      <c r="AI55" s="47"/>
      <c r="AJ55" s="47"/>
      <c r="AK55" s="47"/>
      <c r="AL55" s="47"/>
      <c r="AM55" s="47"/>
    </row>
    <row r="56" spans="1:39" x14ac:dyDescent="0.35">
      <c r="A56" s="65"/>
      <c r="B56" s="65"/>
      <c r="C56" s="65"/>
      <c r="D56" s="57"/>
      <c r="E56" s="48"/>
      <c r="F56" s="65"/>
      <c r="G56" s="48"/>
      <c r="H56" s="65"/>
      <c r="I56" s="9"/>
      <c r="J56" s="9"/>
      <c r="K56" s="9"/>
      <c r="L56" s="9"/>
      <c r="M56" s="9"/>
      <c r="N56" s="9"/>
      <c r="O56" s="138"/>
      <c r="P56" s="138"/>
      <c r="Q56" s="138"/>
      <c r="R56" s="48"/>
      <c r="S56" s="48"/>
      <c r="T56" s="138"/>
      <c r="U56" s="48"/>
      <c r="V56" s="138"/>
      <c r="W56" s="138"/>
      <c r="X56" s="48"/>
      <c r="Y56" s="48"/>
      <c r="Z56" s="48"/>
      <c r="AA56" s="48"/>
      <c r="AB56" s="48"/>
      <c r="AC56" s="48"/>
      <c r="AD56" s="48"/>
      <c r="AE56" s="145"/>
      <c r="AF56" s="145"/>
      <c r="AG56" s="145"/>
      <c r="AH56" s="48"/>
      <c r="AI56" s="48"/>
      <c r="AJ56" s="48"/>
      <c r="AK56" s="48"/>
      <c r="AL56" s="48"/>
      <c r="AM56" s="48"/>
    </row>
    <row r="57" spans="1:39" x14ac:dyDescent="0.35">
      <c r="A57" s="65"/>
      <c r="B57" s="65"/>
      <c r="C57" s="65"/>
      <c r="D57" s="57"/>
      <c r="E57" s="48"/>
      <c r="F57" s="65"/>
      <c r="G57" s="48"/>
      <c r="H57" s="65"/>
      <c r="I57" s="9"/>
      <c r="J57" s="9"/>
      <c r="K57" s="9"/>
      <c r="L57" s="9"/>
      <c r="M57" s="9"/>
      <c r="N57" s="9"/>
      <c r="O57" s="138"/>
      <c r="P57" s="138"/>
      <c r="Q57" s="138"/>
      <c r="R57" s="48"/>
      <c r="S57" s="48"/>
      <c r="T57" s="138"/>
      <c r="U57" s="48"/>
      <c r="V57" s="138"/>
      <c r="W57" s="138"/>
      <c r="X57" s="48"/>
      <c r="Y57" s="48"/>
      <c r="Z57" s="48"/>
      <c r="AA57" s="48"/>
      <c r="AB57" s="48"/>
      <c r="AC57" s="48"/>
      <c r="AD57" s="48"/>
      <c r="AE57" s="145"/>
      <c r="AF57" s="145"/>
      <c r="AG57" s="145"/>
      <c r="AH57" s="48"/>
      <c r="AI57" s="48"/>
      <c r="AJ57" s="48"/>
      <c r="AK57" s="48"/>
      <c r="AL57" s="48"/>
      <c r="AM57" s="48"/>
    </row>
    <row r="58" spans="1:39" x14ac:dyDescent="0.35">
      <c r="A58" s="65"/>
      <c r="B58" s="65"/>
      <c r="C58" s="65"/>
      <c r="D58" s="57"/>
      <c r="E58" s="48"/>
      <c r="F58" s="65"/>
      <c r="G58" s="48"/>
      <c r="H58" s="65"/>
      <c r="I58" s="9"/>
      <c r="J58" s="9"/>
      <c r="K58" s="9"/>
      <c r="L58" s="9"/>
      <c r="M58" s="9"/>
      <c r="N58" s="9"/>
      <c r="O58" s="9"/>
      <c r="P58" s="9"/>
      <c r="Q58" s="9"/>
      <c r="R58" s="47"/>
      <c r="S58" s="48"/>
      <c r="T58" s="138"/>
      <c r="U58" s="47"/>
      <c r="V58" s="9"/>
      <c r="W58" s="9"/>
      <c r="X58" s="47"/>
      <c r="Y58" s="47"/>
      <c r="Z58" s="48"/>
      <c r="AA58" s="48"/>
      <c r="AB58" s="48"/>
      <c r="AC58" s="48"/>
      <c r="AD58" s="47"/>
      <c r="AE58" s="9"/>
      <c r="AF58" s="9"/>
      <c r="AG58" s="9"/>
      <c r="AH58" s="47"/>
      <c r="AI58" s="48"/>
      <c r="AJ58" s="48"/>
      <c r="AK58" s="47"/>
      <c r="AL58" s="48"/>
      <c r="AM58" s="47"/>
    </row>
    <row r="59" spans="1:39" x14ac:dyDescent="0.35">
      <c r="A59" s="9"/>
      <c r="B59" s="9"/>
      <c r="C59" s="65"/>
      <c r="D59" s="56"/>
      <c r="E59" s="47"/>
      <c r="F59" s="9"/>
      <c r="G59" s="47"/>
      <c r="H59" s="9"/>
      <c r="I59" s="9"/>
      <c r="J59" s="9"/>
      <c r="K59" s="9"/>
      <c r="L59" s="9"/>
      <c r="M59" s="9"/>
      <c r="N59" s="9"/>
      <c r="O59" s="348" t="s">
        <v>51</v>
      </c>
      <c r="P59" s="348"/>
      <c r="Q59" s="348"/>
      <c r="R59" s="348"/>
      <c r="S59" s="348"/>
      <c r="T59" s="348"/>
      <c r="U59" s="348"/>
      <c r="V59" s="348" t="s">
        <v>51</v>
      </c>
      <c r="W59" s="348"/>
      <c r="X59" s="348"/>
      <c r="Y59" s="348"/>
      <c r="Z59" s="348"/>
      <c r="AA59" s="348"/>
      <c r="AB59" s="348"/>
      <c r="AC59" s="348"/>
      <c r="AD59" s="348"/>
      <c r="AE59" s="9"/>
      <c r="AF59" s="9"/>
      <c r="AG59" s="81"/>
      <c r="AH59" s="47"/>
      <c r="AI59" s="47"/>
      <c r="AJ59" s="48"/>
      <c r="AK59" s="48"/>
      <c r="AL59" s="48"/>
      <c r="AM59" s="47"/>
    </row>
    <row r="60" spans="1:39" x14ac:dyDescent="0.35">
      <c r="A60" s="9"/>
      <c r="B60" s="9"/>
      <c r="C60" s="65"/>
      <c r="D60" s="56"/>
      <c r="E60" s="47"/>
      <c r="F60" s="9"/>
      <c r="G60" s="47"/>
      <c r="H60" s="9"/>
      <c r="O60" s="348" t="s">
        <v>122</v>
      </c>
      <c r="P60" s="348"/>
      <c r="Q60" s="348"/>
      <c r="R60" s="348"/>
      <c r="S60" s="348"/>
      <c r="T60" s="348"/>
      <c r="U60" s="348"/>
      <c r="V60" s="348" t="s">
        <v>143</v>
      </c>
      <c r="W60" s="348"/>
      <c r="X60" s="348"/>
      <c r="Y60" s="348"/>
      <c r="Z60" s="348"/>
      <c r="AA60" s="348"/>
      <c r="AB60" s="348"/>
      <c r="AC60" s="348"/>
      <c r="AD60" s="348"/>
      <c r="AE60" s="9"/>
      <c r="AF60" s="9"/>
      <c r="AG60" s="81"/>
      <c r="AH60" s="47"/>
      <c r="AI60" s="47"/>
      <c r="AJ60" s="48"/>
      <c r="AK60" s="48"/>
      <c r="AL60" s="48"/>
      <c r="AM60" s="47"/>
    </row>
    <row r="61" spans="1:39" x14ac:dyDescent="0.35">
      <c r="A61" s="9"/>
      <c r="B61" s="9"/>
      <c r="C61" s="65"/>
      <c r="D61" s="56"/>
      <c r="E61" s="47"/>
      <c r="F61" s="9"/>
      <c r="G61" s="47"/>
      <c r="H61" s="9"/>
      <c r="O61" s="348" t="s">
        <v>294</v>
      </c>
      <c r="P61" s="348"/>
      <c r="Q61" s="348"/>
      <c r="R61" s="348"/>
      <c r="S61" s="348"/>
      <c r="T61" s="348"/>
      <c r="U61" s="348"/>
      <c r="V61" s="348" t="s">
        <v>294</v>
      </c>
      <c r="W61" s="348"/>
      <c r="X61" s="348"/>
      <c r="Y61" s="348"/>
      <c r="Z61" s="348"/>
      <c r="AA61" s="348"/>
      <c r="AB61" s="348"/>
      <c r="AC61" s="348"/>
      <c r="AD61" s="348"/>
      <c r="AE61" s="9"/>
      <c r="AF61" s="9"/>
      <c r="AG61" s="81"/>
      <c r="AH61" s="47"/>
      <c r="AI61" s="48"/>
      <c r="AJ61" s="48"/>
      <c r="AK61" s="48"/>
      <c r="AL61" s="48"/>
      <c r="AM61" s="47"/>
    </row>
    <row r="62" spans="1:39" x14ac:dyDescent="0.35">
      <c r="A62" s="9"/>
      <c r="B62" s="9"/>
      <c r="C62" s="65"/>
      <c r="D62" s="56"/>
      <c r="E62" s="47"/>
      <c r="F62" s="9"/>
      <c r="G62" s="47"/>
      <c r="H62" s="9"/>
      <c r="AE62" s="9"/>
      <c r="AF62" s="9"/>
      <c r="AG62" s="81"/>
      <c r="AH62" s="47"/>
      <c r="AI62" s="47"/>
      <c r="AJ62" s="48"/>
      <c r="AK62" s="48"/>
      <c r="AL62" s="48"/>
      <c r="AM62" s="47"/>
    </row>
    <row r="63" spans="1:39" x14ac:dyDescent="0.35">
      <c r="A63" s="9"/>
      <c r="B63" s="9"/>
      <c r="C63" s="65"/>
      <c r="D63" s="56"/>
      <c r="E63" s="47"/>
      <c r="F63" s="9"/>
      <c r="G63" s="47"/>
      <c r="H63" s="9"/>
      <c r="O63" s="35"/>
      <c r="P63" s="39"/>
      <c r="Q63" s="13"/>
      <c r="R63" s="68"/>
      <c r="S63" s="58" t="s">
        <v>101</v>
      </c>
      <c r="T63" s="39" t="s">
        <v>125</v>
      </c>
      <c r="U63" s="68"/>
      <c r="V63" s="39"/>
      <c r="W63" s="39"/>
      <c r="X63" s="58"/>
      <c r="Y63" s="68"/>
      <c r="Z63" s="58" t="s">
        <v>101</v>
      </c>
      <c r="AA63" s="72"/>
      <c r="AB63" s="68"/>
      <c r="AC63" s="75" t="s">
        <v>148</v>
      </c>
      <c r="AD63" s="72"/>
      <c r="AE63" s="9"/>
      <c r="AF63" s="9"/>
      <c r="AG63" s="81"/>
      <c r="AH63" s="47"/>
      <c r="AI63" s="47"/>
      <c r="AJ63" s="48"/>
      <c r="AK63" s="48"/>
      <c r="AL63" s="48"/>
      <c r="AM63" s="47"/>
    </row>
    <row r="64" spans="1:39" x14ac:dyDescent="0.35">
      <c r="A64" s="9"/>
      <c r="B64" s="9"/>
      <c r="C64" s="65"/>
      <c r="D64" s="56"/>
      <c r="E64" s="47"/>
      <c r="F64" s="9"/>
      <c r="G64" s="47"/>
      <c r="H64" s="9"/>
      <c r="O64" s="17" t="s">
        <v>96</v>
      </c>
      <c r="P64" s="18" t="s">
        <v>15</v>
      </c>
      <c r="Q64" s="138" t="s">
        <v>12</v>
      </c>
      <c r="R64" s="71" t="s">
        <v>59</v>
      </c>
      <c r="S64" s="48" t="s">
        <v>123</v>
      </c>
      <c r="T64" s="18" t="s">
        <v>126</v>
      </c>
      <c r="U64" s="71" t="s">
        <v>8</v>
      </c>
      <c r="V64" s="18" t="s">
        <v>96</v>
      </c>
      <c r="W64" s="18" t="s">
        <v>15</v>
      </c>
      <c r="X64" s="48" t="s">
        <v>12</v>
      </c>
      <c r="Y64" s="71" t="s">
        <v>59</v>
      </c>
      <c r="Z64" s="48" t="s">
        <v>144</v>
      </c>
      <c r="AA64" s="73" t="s">
        <v>145</v>
      </c>
      <c r="AB64" s="71" t="s">
        <v>146</v>
      </c>
      <c r="AC64" s="76" t="s">
        <v>149</v>
      </c>
      <c r="AD64" s="73" t="s">
        <v>8</v>
      </c>
      <c r="AE64" s="9"/>
      <c r="AF64" s="9"/>
      <c r="AG64" s="81"/>
      <c r="AH64" s="47"/>
      <c r="AI64" s="48"/>
      <c r="AJ64" s="48"/>
      <c r="AK64" s="48"/>
      <c r="AL64" s="48"/>
      <c r="AM64" s="47"/>
    </row>
    <row r="65" spans="1:39" x14ac:dyDescent="0.35">
      <c r="A65" s="9"/>
      <c r="B65" s="9"/>
      <c r="C65" s="65"/>
      <c r="D65" s="56"/>
      <c r="E65" s="47"/>
      <c r="F65" s="9"/>
      <c r="G65" s="47"/>
      <c r="H65" s="9"/>
      <c r="O65" s="11"/>
      <c r="P65" s="16"/>
      <c r="Q65" s="12"/>
      <c r="R65" s="70"/>
      <c r="S65" s="59" t="s">
        <v>124</v>
      </c>
      <c r="T65" s="40" t="s">
        <v>124</v>
      </c>
      <c r="U65" s="70"/>
      <c r="V65" s="15"/>
      <c r="W65" s="15"/>
      <c r="X65" s="47"/>
      <c r="Y65" s="66"/>
      <c r="Z65" s="48" t="s">
        <v>70</v>
      </c>
      <c r="AA65" s="73" t="s">
        <v>71</v>
      </c>
      <c r="AB65" s="71" t="s">
        <v>147</v>
      </c>
      <c r="AC65" s="76" t="s">
        <v>150</v>
      </c>
      <c r="AD65" s="116"/>
      <c r="AE65" s="9"/>
      <c r="AF65" s="9"/>
      <c r="AG65" s="81"/>
      <c r="AH65" s="47"/>
      <c r="AI65" s="48"/>
      <c r="AJ65" s="48"/>
      <c r="AK65" s="48"/>
      <c r="AL65" s="48"/>
      <c r="AM65" s="47"/>
    </row>
    <row r="66" spans="1:39" x14ac:dyDescent="0.35">
      <c r="A66" s="349"/>
      <c r="B66" s="349"/>
      <c r="C66" s="349"/>
      <c r="D66" s="56"/>
      <c r="E66" s="47"/>
      <c r="F66" s="9"/>
      <c r="G66" s="47"/>
      <c r="H66" s="9"/>
      <c r="O66" s="8" t="s">
        <v>176</v>
      </c>
      <c r="P66" s="15" t="s">
        <v>77</v>
      </c>
      <c r="Q66" s="9" t="s">
        <v>44</v>
      </c>
      <c r="R66" s="66">
        <v>60000</v>
      </c>
      <c r="S66" s="18" t="s">
        <v>52</v>
      </c>
      <c r="T66" s="71">
        <v>53610</v>
      </c>
      <c r="U66" s="66">
        <f>SUM(T66)</f>
        <v>53610</v>
      </c>
      <c r="V66" s="16"/>
      <c r="W66" s="16"/>
      <c r="X66" s="60"/>
      <c r="Y66" s="70"/>
      <c r="Z66" s="59" t="s">
        <v>71</v>
      </c>
      <c r="AA66" s="74"/>
      <c r="AB66" s="70"/>
      <c r="AC66" s="77" t="s">
        <v>151</v>
      </c>
      <c r="AD66" s="74"/>
      <c r="AE66" s="9"/>
      <c r="AF66" s="9"/>
      <c r="AG66" s="81"/>
      <c r="AH66" s="48"/>
      <c r="AI66" s="48"/>
      <c r="AJ66" s="48"/>
      <c r="AK66" s="48"/>
      <c r="AL66" s="48"/>
      <c r="AM66" s="48"/>
    </row>
    <row r="67" spans="1:39" x14ac:dyDescent="0.35">
      <c r="A67" s="9"/>
      <c r="B67" s="9"/>
      <c r="C67" s="65"/>
      <c r="D67" s="56"/>
      <c r="E67" s="47"/>
      <c r="F67" s="9"/>
      <c r="G67" s="47"/>
      <c r="H67" s="9"/>
      <c r="O67" s="8" t="s">
        <v>82</v>
      </c>
      <c r="P67" s="15" t="s">
        <v>82</v>
      </c>
      <c r="Q67" s="9" t="s">
        <v>44</v>
      </c>
      <c r="R67" s="71" t="s">
        <v>52</v>
      </c>
      <c r="S67" s="71" t="s">
        <v>52</v>
      </c>
      <c r="T67" s="71" t="s">
        <v>52</v>
      </c>
      <c r="U67" s="66"/>
      <c r="V67" s="8" t="s">
        <v>176</v>
      </c>
      <c r="W67" s="15" t="s">
        <v>77</v>
      </c>
      <c r="X67" s="47" t="s">
        <v>44</v>
      </c>
      <c r="Y67" s="66">
        <v>165000</v>
      </c>
      <c r="Z67" s="48" t="s">
        <v>52</v>
      </c>
      <c r="AA67" s="68" t="s">
        <v>52</v>
      </c>
      <c r="AB67" s="66">
        <v>15000</v>
      </c>
      <c r="AC67" s="48" t="s">
        <v>52</v>
      </c>
      <c r="AD67" s="116">
        <v>15000</v>
      </c>
      <c r="AE67" s="9"/>
      <c r="AF67" s="9"/>
      <c r="AG67" s="81"/>
      <c r="AH67" s="48"/>
      <c r="AI67" s="48"/>
      <c r="AJ67" s="48"/>
      <c r="AK67" s="48"/>
      <c r="AL67" s="48"/>
      <c r="AM67" s="48"/>
    </row>
    <row r="68" spans="1:39" x14ac:dyDescent="0.35">
      <c r="A68" s="9"/>
      <c r="B68" s="9"/>
      <c r="C68" s="65"/>
      <c r="D68" s="56"/>
      <c r="E68" s="47"/>
      <c r="F68" s="9"/>
      <c r="G68" s="47"/>
      <c r="H68" s="9"/>
      <c r="O68" s="8"/>
      <c r="P68" s="15"/>
      <c r="Q68" s="9"/>
      <c r="R68" s="66"/>
      <c r="S68" s="18"/>
      <c r="T68" s="71"/>
      <c r="U68" s="66"/>
      <c r="V68" s="8" t="s">
        <v>82</v>
      </c>
      <c r="W68" s="15" t="s">
        <v>82</v>
      </c>
      <c r="X68" s="47" t="s">
        <v>44</v>
      </c>
      <c r="Y68" s="66">
        <v>20000</v>
      </c>
      <c r="Z68" s="48" t="s">
        <v>52</v>
      </c>
      <c r="AA68" s="71" t="s">
        <v>52</v>
      </c>
      <c r="AB68" s="71">
        <v>20000</v>
      </c>
      <c r="AC68" s="48" t="s">
        <v>52</v>
      </c>
      <c r="AD68" s="73">
        <v>20000</v>
      </c>
      <c r="AE68" s="9"/>
      <c r="AF68" s="9"/>
      <c r="AG68" s="9"/>
      <c r="AH68" s="47"/>
      <c r="AI68" s="47"/>
      <c r="AJ68" s="47"/>
      <c r="AK68" s="47"/>
      <c r="AL68" s="47"/>
      <c r="AM68" s="47"/>
    </row>
    <row r="69" spans="1:39" x14ac:dyDescent="0.35">
      <c r="A69" s="9"/>
      <c r="B69" s="9"/>
      <c r="C69" s="65"/>
      <c r="D69" s="56"/>
      <c r="E69" s="47"/>
      <c r="F69" s="9"/>
      <c r="G69" s="47"/>
      <c r="H69" s="9"/>
      <c r="O69" s="8"/>
      <c r="P69" s="15"/>
      <c r="Q69" s="9"/>
      <c r="R69" s="66"/>
      <c r="S69" s="47"/>
      <c r="T69" s="15"/>
      <c r="U69" s="66"/>
      <c r="V69" s="8"/>
      <c r="W69" s="15"/>
      <c r="X69" s="47"/>
      <c r="Y69" s="66"/>
      <c r="Z69" s="48"/>
      <c r="AA69" s="71"/>
      <c r="AB69" s="71"/>
      <c r="AC69" s="48"/>
      <c r="AD69" s="73"/>
      <c r="AE69" s="9"/>
      <c r="AF69" s="9"/>
      <c r="AG69" s="9"/>
      <c r="AH69" s="47"/>
      <c r="AI69" s="47"/>
      <c r="AJ69" s="47"/>
      <c r="AK69" s="47"/>
      <c r="AL69" s="47"/>
      <c r="AM69" s="47"/>
    </row>
    <row r="70" spans="1:39" x14ac:dyDescent="0.35">
      <c r="A70" s="9"/>
      <c r="B70" s="9"/>
      <c r="C70" s="65"/>
      <c r="D70" s="56"/>
      <c r="E70" s="47"/>
      <c r="F70" s="9"/>
      <c r="G70" s="47"/>
      <c r="H70" s="9"/>
      <c r="O70" s="8"/>
      <c r="P70" s="15"/>
      <c r="Q70" s="9"/>
      <c r="R70" s="66"/>
      <c r="S70" s="47"/>
      <c r="T70" s="15"/>
      <c r="U70" s="66"/>
      <c r="V70" s="8"/>
      <c r="W70" s="15"/>
      <c r="X70" s="47"/>
      <c r="Y70" s="66"/>
      <c r="Z70" s="47"/>
      <c r="AA70" s="66"/>
      <c r="AB70" s="66"/>
      <c r="AC70" s="47"/>
      <c r="AD70" s="116"/>
      <c r="AE70" s="9"/>
      <c r="AF70" s="9"/>
      <c r="AG70" s="9"/>
      <c r="AH70" s="47"/>
      <c r="AI70" s="47"/>
      <c r="AJ70" s="47"/>
      <c r="AK70" s="47"/>
      <c r="AL70" s="47"/>
      <c r="AM70" s="47"/>
    </row>
    <row r="71" spans="1:39" x14ac:dyDescent="0.35">
      <c r="A71" s="9"/>
      <c r="B71" s="9"/>
      <c r="C71" s="65"/>
      <c r="D71" s="56"/>
      <c r="E71" s="47"/>
      <c r="F71" s="9"/>
      <c r="G71" s="47"/>
      <c r="H71" s="9"/>
      <c r="O71" s="11"/>
      <c r="P71" s="16"/>
      <c r="Q71" s="12"/>
      <c r="R71" s="70"/>
      <c r="S71" s="60"/>
      <c r="T71" s="16"/>
      <c r="U71" s="70"/>
      <c r="V71" s="11"/>
      <c r="W71" s="16"/>
      <c r="X71" s="60"/>
      <c r="Y71" s="70"/>
      <c r="Z71" s="60"/>
      <c r="AA71" s="70"/>
      <c r="AB71" s="70"/>
      <c r="AC71" s="60"/>
      <c r="AD71" s="74"/>
      <c r="AE71" s="9"/>
      <c r="AF71" s="9"/>
      <c r="AG71" s="9"/>
      <c r="AH71" s="47"/>
      <c r="AI71" s="47"/>
      <c r="AJ71" s="47"/>
      <c r="AK71" s="47"/>
      <c r="AL71" s="47"/>
      <c r="AM71" s="47"/>
    </row>
    <row r="72" spans="1:39" ht="21.75" thickBot="1" x14ac:dyDescent="0.4">
      <c r="O72" s="134" t="s">
        <v>8</v>
      </c>
      <c r="P72" s="137"/>
      <c r="Q72" s="135"/>
      <c r="R72" s="46">
        <f>SUM(R66:R71)</f>
        <v>60000</v>
      </c>
      <c r="S72" s="94" t="s">
        <v>52</v>
      </c>
      <c r="T72" s="94">
        <f>SUM(T66:T71)</f>
        <v>53610</v>
      </c>
      <c r="U72" s="46">
        <f>SUM(U66:U71)</f>
        <v>53610</v>
      </c>
      <c r="V72" s="134" t="s">
        <v>8</v>
      </c>
      <c r="W72" s="137"/>
      <c r="X72" s="135"/>
      <c r="Y72" s="46">
        <f>SUM(Y67:Y71)</f>
        <v>185000</v>
      </c>
      <c r="Z72" s="64" t="s">
        <v>52</v>
      </c>
      <c r="AA72" s="64" t="s">
        <v>52</v>
      </c>
      <c r="AB72" s="46">
        <f>SUM(AB67:AB71)</f>
        <v>35000</v>
      </c>
      <c r="AC72" s="64" t="s">
        <v>52</v>
      </c>
      <c r="AD72" s="170">
        <f>SUM(AD67:AD71)</f>
        <v>35000</v>
      </c>
      <c r="AE72" s="9"/>
      <c r="AF72" s="9"/>
      <c r="AG72" s="9"/>
      <c r="AH72" s="47"/>
      <c r="AI72" s="47"/>
      <c r="AJ72" s="47"/>
      <c r="AK72" s="47"/>
      <c r="AL72" s="47"/>
      <c r="AM72" s="47"/>
    </row>
    <row r="73" spans="1:39" ht="21.75" thickTop="1" x14ac:dyDescent="0.35">
      <c r="AE73" s="349"/>
      <c r="AF73" s="349"/>
      <c r="AG73" s="349"/>
      <c r="AH73" s="47"/>
      <c r="AI73" s="47"/>
      <c r="AJ73" s="48"/>
      <c r="AK73" s="48"/>
      <c r="AL73" s="47"/>
      <c r="AM73" s="47"/>
    </row>
    <row r="74" spans="1:39" x14ac:dyDescent="0.35">
      <c r="AE74" s="9"/>
      <c r="AF74" s="9"/>
      <c r="AG74" s="9"/>
      <c r="AH74" s="47"/>
      <c r="AI74" s="47"/>
      <c r="AJ74" s="47"/>
      <c r="AK74" s="47"/>
      <c r="AL74" s="47"/>
      <c r="AM74" s="47"/>
    </row>
    <row r="75" spans="1:39" x14ac:dyDescent="0.35">
      <c r="AE75" s="9"/>
      <c r="AF75" s="9"/>
      <c r="AG75" s="9"/>
      <c r="AH75" s="47"/>
      <c r="AI75" s="47"/>
      <c r="AJ75" s="47"/>
      <c r="AK75" s="47"/>
      <c r="AL75" s="47"/>
      <c r="AM75" s="47"/>
    </row>
    <row r="76" spans="1:39" x14ac:dyDescent="0.35">
      <c r="O76" s="7" t="s">
        <v>180</v>
      </c>
      <c r="Q76" s="136"/>
      <c r="V76" s="7" t="s">
        <v>180</v>
      </c>
      <c r="X76" s="136"/>
      <c r="AE76" s="9"/>
      <c r="AF76" s="9"/>
      <c r="AG76" s="9"/>
      <c r="AH76" s="47"/>
      <c r="AI76" s="47"/>
      <c r="AJ76" s="47"/>
      <c r="AK76" s="47"/>
      <c r="AL76" s="47"/>
      <c r="AM76" s="47"/>
    </row>
    <row r="77" spans="1:39" x14ac:dyDescent="0.35">
      <c r="AE77" s="9"/>
      <c r="AF77" s="9"/>
      <c r="AG77" s="9"/>
      <c r="AH77" s="47"/>
      <c r="AI77" s="47"/>
      <c r="AJ77" s="47"/>
      <c r="AK77" s="47"/>
      <c r="AL77" s="47"/>
      <c r="AM77" s="47"/>
    </row>
    <row r="78" spans="1:39" x14ac:dyDescent="0.35">
      <c r="AE78" s="9"/>
      <c r="AF78" s="9"/>
      <c r="AG78" s="9"/>
      <c r="AH78" s="47"/>
      <c r="AI78" s="47"/>
      <c r="AJ78" s="47"/>
      <c r="AK78" s="47"/>
      <c r="AL78" s="47"/>
      <c r="AM78" s="47"/>
    </row>
  </sheetData>
  <mergeCells count="53">
    <mergeCell ref="AE52:AM52"/>
    <mergeCell ref="AE53:AM53"/>
    <mergeCell ref="AE54:AM54"/>
    <mergeCell ref="AE73:AG73"/>
    <mergeCell ref="A66:C66"/>
    <mergeCell ref="V61:AD61"/>
    <mergeCell ref="V60:AD60"/>
    <mergeCell ref="V59:AD59"/>
    <mergeCell ref="O61:U61"/>
    <mergeCell ref="O60:U60"/>
    <mergeCell ref="O59:U59"/>
    <mergeCell ref="I52:K52"/>
    <mergeCell ref="I23:K23"/>
    <mergeCell ref="I1:N1"/>
    <mergeCell ref="I2:N2"/>
    <mergeCell ref="I3:N3"/>
    <mergeCell ref="A28:H28"/>
    <mergeCell ref="A23:C23"/>
    <mergeCell ref="A1:H1"/>
    <mergeCell ref="A2:H2"/>
    <mergeCell ref="A3:H3"/>
    <mergeCell ref="A26:H26"/>
    <mergeCell ref="A27:H27"/>
    <mergeCell ref="O23:Q23"/>
    <mergeCell ref="O1:U1"/>
    <mergeCell ref="O2:U2"/>
    <mergeCell ref="O3:U3"/>
    <mergeCell ref="O26:U26"/>
    <mergeCell ref="AE1:AM1"/>
    <mergeCell ref="AE2:AM2"/>
    <mergeCell ref="AE3:AM3"/>
    <mergeCell ref="AE22:AG22"/>
    <mergeCell ref="V28:AD28"/>
    <mergeCell ref="V1:AD1"/>
    <mergeCell ref="V2:AD2"/>
    <mergeCell ref="V3:AD3"/>
    <mergeCell ref="V23:X23"/>
    <mergeCell ref="V26:AD26"/>
    <mergeCell ref="V27:AD27"/>
    <mergeCell ref="V32:AD32"/>
    <mergeCell ref="V31:AD31"/>
    <mergeCell ref="V30:AD30"/>
    <mergeCell ref="O27:U27"/>
    <mergeCell ref="O28:U28"/>
    <mergeCell ref="A32:H32"/>
    <mergeCell ref="A31:H31"/>
    <mergeCell ref="A30:H30"/>
    <mergeCell ref="O30:U30"/>
    <mergeCell ref="O32:U32"/>
    <mergeCell ref="O31:U31"/>
    <mergeCell ref="I30:N30"/>
    <mergeCell ref="I31:N31"/>
    <mergeCell ref="I32:N32"/>
  </mergeCells>
  <pageMargins left="0" right="0" top="0" bottom="0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workbookViewId="0">
      <selection activeCell="E10" sqref="E10"/>
    </sheetView>
  </sheetViews>
  <sheetFormatPr defaultRowHeight="20.25" x14ac:dyDescent="0.3"/>
  <cols>
    <col min="1" max="1" width="14.5546875" customWidth="1"/>
    <col min="2" max="2" width="16.44140625" customWidth="1"/>
    <col min="3" max="3" width="13.5546875" customWidth="1"/>
    <col min="4" max="4" width="12.109375" customWidth="1"/>
    <col min="5" max="5" width="19.33203125" customWidth="1"/>
    <col min="6" max="6" width="20.33203125" customWidth="1"/>
  </cols>
  <sheetData>
    <row r="1" spans="1:6" ht="21" x14ac:dyDescent="0.35">
      <c r="A1" s="348" t="s">
        <v>51</v>
      </c>
      <c r="B1" s="348"/>
      <c r="C1" s="348"/>
      <c r="D1" s="348"/>
      <c r="E1" s="348"/>
      <c r="F1" s="348"/>
    </row>
    <row r="2" spans="1:6" ht="21" x14ac:dyDescent="0.35">
      <c r="A2" s="348" t="s">
        <v>120</v>
      </c>
      <c r="B2" s="348"/>
      <c r="C2" s="348"/>
      <c r="D2" s="348"/>
      <c r="E2" s="348"/>
      <c r="F2" s="348"/>
    </row>
    <row r="3" spans="1:6" ht="21" x14ac:dyDescent="0.35">
      <c r="A3" s="348" t="s">
        <v>294</v>
      </c>
      <c r="B3" s="348"/>
      <c r="C3" s="348"/>
      <c r="D3" s="348"/>
      <c r="E3" s="348"/>
      <c r="F3" s="348"/>
    </row>
    <row r="4" spans="1:6" ht="21" x14ac:dyDescent="0.35">
      <c r="A4" s="7"/>
      <c r="B4" s="7"/>
      <c r="C4" s="7"/>
      <c r="D4" s="7"/>
      <c r="E4" s="7"/>
      <c r="F4" s="7"/>
    </row>
    <row r="5" spans="1:6" ht="21" x14ac:dyDescent="0.35">
      <c r="A5" s="39" t="s">
        <v>96</v>
      </c>
      <c r="B5" s="13" t="s">
        <v>15</v>
      </c>
      <c r="C5" s="39" t="s">
        <v>12</v>
      </c>
      <c r="D5" s="13" t="s">
        <v>59</v>
      </c>
      <c r="E5" s="39" t="s">
        <v>73</v>
      </c>
      <c r="F5" s="14" t="s">
        <v>8</v>
      </c>
    </row>
    <row r="6" spans="1:6" ht="21" x14ac:dyDescent="0.35">
      <c r="A6" s="40"/>
      <c r="B6" s="37"/>
      <c r="C6" s="40"/>
      <c r="D6" s="37"/>
      <c r="E6" s="40"/>
      <c r="F6" s="141"/>
    </row>
    <row r="7" spans="1:6" ht="21" x14ac:dyDescent="0.35">
      <c r="A7" s="15" t="s">
        <v>73</v>
      </c>
      <c r="B7" s="9" t="s">
        <v>73</v>
      </c>
      <c r="C7" s="18" t="s">
        <v>7</v>
      </c>
      <c r="D7" s="48" t="s">
        <v>52</v>
      </c>
      <c r="E7" s="66">
        <v>105600</v>
      </c>
      <c r="F7" s="67">
        <v>105600</v>
      </c>
    </row>
    <row r="8" spans="1:6" ht="21" x14ac:dyDescent="0.35">
      <c r="A8" s="15"/>
      <c r="B8" s="9"/>
      <c r="C8" s="18"/>
      <c r="D8" s="48"/>
      <c r="E8" s="66"/>
      <c r="F8" s="67"/>
    </row>
    <row r="9" spans="1:6" ht="21" x14ac:dyDescent="0.35">
      <c r="A9" s="15"/>
      <c r="B9" s="9"/>
      <c r="C9" s="15"/>
      <c r="D9" s="9"/>
      <c r="E9" s="15"/>
      <c r="F9" s="10"/>
    </row>
    <row r="10" spans="1:6" ht="21" x14ac:dyDescent="0.35">
      <c r="A10" s="15"/>
      <c r="B10" s="9"/>
      <c r="C10" s="15"/>
      <c r="D10" s="9"/>
      <c r="E10" s="15"/>
      <c r="F10" s="10"/>
    </row>
    <row r="11" spans="1:6" ht="21" x14ac:dyDescent="0.35">
      <c r="A11" s="15"/>
      <c r="B11" s="9"/>
      <c r="C11" s="15"/>
      <c r="D11" s="9"/>
      <c r="E11" s="15"/>
      <c r="F11" s="10"/>
    </row>
    <row r="12" spans="1:6" ht="21" x14ac:dyDescent="0.35">
      <c r="A12" s="15"/>
      <c r="B12" s="9"/>
      <c r="C12" s="15"/>
      <c r="D12" s="9"/>
      <c r="E12" s="15"/>
      <c r="F12" s="10"/>
    </row>
    <row r="13" spans="1:6" ht="21" x14ac:dyDescent="0.35">
      <c r="A13" s="15"/>
      <c r="B13" s="9"/>
      <c r="C13" s="15"/>
      <c r="D13" s="9"/>
      <c r="E13" s="15"/>
      <c r="F13" s="10"/>
    </row>
    <row r="14" spans="1:6" ht="21.75" thickBot="1" x14ac:dyDescent="0.4">
      <c r="A14" s="326" t="s">
        <v>8</v>
      </c>
      <c r="B14" s="327"/>
      <c r="C14" s="328"/>
      <c r="D14" s="63">
        <f>SUM(D7:D13)</f>
        <v>0</v>
      </c>
      <c r="E14" s="63">
        <f>SUM(E7:E13)</f>
        <v>105600</v>
      </c>
      <c r="F14" s="63">
        <f>SUM(F7:F13)</f>
        <v>105600</v>
      </c>
    </row>
    <row r="15" spans="1:6" ht="21.75" thickTop="1" x14ac:dyDescent="0.35">
      <c r="A15" s="7"/>
      <c r="B15" s="7"/>
      <c r="C15" s="7"/>
      <c r="D15" s="7"/>
      <c r="E15" s="7"/>
      <c r="F15" s="7"/>
    </row>
    <row r="16" spans="1:6" ht="21" x14ac:dyDescent="0.35">
      <c r="A16" s="7"/>
      <c r="B16" s="7"/>
      <c r="C16" s="142"/>
      <c r="D16" s="7"/>
      <c r="E16" s="7"/>
      <c r="F16" s="7"/>
    </row>
    <row r="17" spans="1:6" ht="21" x14ac:dyDescent="0.35">
      <c r="A17" s="7"/>
      <c r="B17" s="7"/>
      <c r="C17" s="7"/>
      <c r="D17" s="7"/>
      <c r="E17" s="7"/>
      <c r="F17" s="7"/>
    </row>
    <row r="18" spans="1:6" ht="21" x14ac:dyDescent="0.35">
      <c r="A18" s="7"/>
      <c r="B18" s="7"/>
      <c r="C18" s="7"/>
      <c r="D18" s="7"/>
      <c r="E18" s="7"/>
      <c r="F18" s="7"/>
    </row>
    <row r="19" spans="1:6" ht="21" x14ac:dyDescent="0.35">
      <c r="A19" s="7"/>
      <c r="B19" s="7"/>
      <c r="C19" s="7"/>
      <c r="D19" s="7"/>
      <c r="E19" s="7"/>
      <c r="F19" s="7"/>
    </row>
    <row r="20" spans="1:6" ht="21" x14ac:dyDescent="0.35">
      <c r="A20" s="7"/>
      <c r="B20" s="7"/>
      <c r="C20" s="7"/>
      <c r="D20" s="7"/>
      <c r="E20" s="7"/>
      <c r="F20" s="7"/>
    </row>
    <row r="21" spans="1:6" ht="21" x14ac:dyDescent="0.35">
      <c r="A21" s="7"/>
      <c r="B21" s="7"/>
      <c r="C21" s="7"/>
      <c r="D21" s="7"/>
      <c r="E21" s="7"/>
      <c r="F21" s="7"/>
    </row>
  </sheetData>
  <mergeCells count="4">
    <mergeCell ref="A1:F1"/>
    <mergeCell ref="A2:F2"/>
    <mergeCell ref="A3:F3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1"/>
  <sheetViews>
    <sheetView zoomScaleNormal="100" workbookViewId="0">
      <selection activeCell="K27" sqref="K27"/>
    </sheetView>
  </sheetViews>
  <sheetFormatPr defaultColWidth="8.88671875" defaultRowHeight="15.75" x14ac:dyDescent="0.25"/>
  <cols>
    <col min="1" max="1" width="6" style="5" customWidth="1"/>
    <col min="2" max="2" width="12.109375" style="5" customWidth="1"/>
    <col min="3" max="3" width="6.88671875" style="5" customWidth="1"/>
    <col min="4" max="6" width="8" style="5" customWidth="1"/>
    <col min="7" max="7" width="7.88671875" style="5" customWidth="1"/>
    <col min="8" max="8" width="8.33203125" style="5" customWidth="1"/>
    <col min="9" max="9" width="8.88671875" style="5"/>
    <col min="10" max="10" width="8.109375" style="5" customWidth="1"/>
    <col min="11" max="11" width="7.77734375" style="5" customWidth="1"/>
    <col min="12" max="12" width="7.5546875" style="5" customWidth="1"/>
    <col min="13" max="13" width="7.6640625" style="5" customWidth="1"/>
    <col min="14" max="14" width="9.109375" style="5" customWidth="1"/>
    <col min="15" max="16384" width="8.88671875" style="5"/>
  </cols>
  <sheetData>
    <row r="1" spans="1:14" x14ac:dyDescent="0.25">
      <c r="A1" s="343" t="s">
        <v>51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4" x14ac:dyDescent="0.25">
      <c r="A2" s="343" t="s">
        <v>159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4" x14ac:dyDescent="0.25">
      <c r="A3" s="343" t="s">
        <v>293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5" spans="1:14" x14ac:dyDescent="0.25">
      <c r="A5" s="352" t="s">
        <v>96</v>
      </c>
      <c r="B5" s="352" t="s">
        <v>15</v>
      </c>
      <c r="C5" s="355" t="s">
        <v>12</v>
      </c>
      <c r="D5" s="350" t="s">
        <v>13</v>
      </c>
      <c r="E5" s="351"/>
      <c r="F5" s="351"/>
      <c r="G5" s="351"/>
      <c r="H5" s="351"/>
      <c r="I5" s="351"/>
      <c r="J5" s="351"/>
      <c r="K5" s="351"/>
      <c r="L5" s="351"/>
      <c r="M5" s="351"/>
      <c r="N5" s="356"/>
    </row>
    <row r="6" spans="1:14" x14ac:dyDescent="0.25">
      <c r="A6" s="353"/>
      <c r="B6" s="353"/>
      <c r="C6" s="353"/>
      <c r="D6" s="22"/>
      <c r="E6" s="23" t="s">
        <v>61</v>
      </c>
      <c r="F6" s="22"/>
      <c r="G6" s="23"/>
      <c r="H6" s="22"/>
      <c r="I6" s="23"/>
      <c r="J6" s="22" t="s">
        <v>66</v>
      </c>
      <c r="K6" s="23" t="s">
        <v>69</v>
      </c>
      <c r="L6" s="22"/>
      <c r="M6" s="31"/>
      <c r="N6" s="20"/>
    </row>
    <row r="7" spans="1:14" ht="15.75" customHeight="1" x14ac:dyDescent="0.25">
      <c r="A7" s="353"/>
      <c r="B7" s="353"/>
      <c r="C7" s="353"/>
      <c r="D7" s="22" t="s">
        <v>161</v>
      </c>
      <c r="E7" s="23" t="s">
        <v>62</v>
      </c>
      <c r="F7" s="22" t="s">
        <v>63</v>
      </c>
      <c r="G7" s="23" t="s">
        <v>64</v>
      </c>
      <c r="H7" s="22" t="s">
        <v>65</v>
      </c>
      <c r="I7" s="23" t="s">
        <v>55</v>
      </c>
      <c r="J7" s="22" t="s">
        <v>67</v>
      </c>
      <c r="K7" s="23" t="s">
        <v>97</v>
      </c>
      <c r="L7" s="22" t="s">
        <v>72</v>
      </c>
      <c r="M7" s="31" t="s">
        <v>73</v>
      </c>
      <c r="N7" s="22" t="s">
        <v>8</v>
      </c>
    </row>
    <row r="8" spans="1:14" ht="15.75" customHeight="1" x14ac:dyDescent="0.25">
      <c r="A8" s="353"/>
      <c r="B8" s="353"/>
      <c r="C8" s="353"/>
      <c r="D8" s="22" t="s">
        <v>162</v>
      </c>
      <c r="E8" s="23" t="s">
        <v>60</v>
      </c>
      <c r="F8" s="22"/>
      <c r="G8" s="23"/>
      <c r="H8" s="22"/>
      <c r="I8" s="23"/>
      <c r="J8" s="22" t="s">
        <v>68</v>
      </c>
      <c r="K8" s="23" t="s">
        <v>160</v>
      </c>
      <c r="L8" s="22"/>
      <c r="M8" s="31"/>
      <c r="N8" s="6"/>
    </row>
    <row r="9" spans="1:14" ht="15.75" customHeight="1" x14ac:dyDescent="0.25">
      <c r="A9" s="354"/>
      <c r="B9" s="354"/>
      <c r="C9" s="354"/>
      <c r="D9" s="32"/>
      <c r="E9" s="33"/>
      <c r="F9" s="32"/>
      <c r="G9" s="33"/>
      <c r="H9" s="32"/>
      <c r="I9" s="33"/>
      <c r="J9" s="32"/>
      <c r="K9" s="33" t="s">
        <v>71</v>
      </c>
      <c r="L9" s="32"/>
      <c r="M9" s="34"/>
      <c r="N9" s="27"/>
    </row>
    <row r="10" spans="1:14" x14ac:dyDescent="0.25">
      <c r="A10" s="30" t="s">
        <v>73</v>
      </c>
      <c r="B10" s="30" t="s">
        <v>73</v>
      </c>
      <c r="C10" s="6" t="s">
        <v>7</v>
      </c>
      <c r="D10" s="98" t="s">
        <v>52</v>
      </c>
      <c r="E10" s="99" t="s">
        <v>52</v>
      </c>
      <c r="F10" s="98" t="s">
        <v>52</v>
      </c>
      <c r="G10" s="99" t="s">
        <v>52</v>
      </c>
      <c r="H10" s="98" t="s">
        <v>52</v>
      </c>
      <c r="I10" s="96"/>
      <c r="J10" s="22" t="s">
        <v>52</v>
      </c>
      <c r="K10" s="23" t="s">
        <v>52</v>
      </c>
      <c r="L10" s="22" t="s">
        <v>52</v>
      </c>
      <c r="M10" s="132">
        <v>105600</v>
      </c>
      <c r="N10" s="114">
        <v>105600</v>
      </c>
    </row>
    <row r="11" spans="1:14" x14ac:dyDescent="0.25">
      <c r="A11" s="30"/>
      <c r="B11" s="30"/>
      <c r="C11" s="6"/>
      <c r="D11" s="6"/>
      <c r="E11" s="24"/>
      <c r="F11" s="6"/>
      <c r="G11" s="24"/>
      <c r="H11" s="6"/>
      <c r="I11" s="24"/>
      <c r="J11" s="6"/>
      <c r="K11" s="24"/>
      <c r="L11" s="6"/>
      <c r="M11" s="25"/>
      <c r="N11" s="6"/>
    </row>
    <row r="12" spans="1:14" x14ac:dyDescent="0.25">
      <c r="A12" s="30"/>
      <c r="B12" s="30"/>
      <c r="C12" s="6"/>
      <c r="D12" s="6"/>
      <c r="E12" s="24"/>
      <c r="F12" s="6"/>
      <c r="G12" s="24"/>
      <c r="H12" s="6"/>
      <c r="I12" s="24"/>
      <c r="J12" s="22"/>
      <c r="K12" s="24"/>
      <c r="L12" s="6"/>
      <c r="M12" s="25"/>
      <c r="N12" s="6"/>
    </row>
    <row r="13" spans="1:14" x14ac:dyDescent="0.25">
      <c r="A13" s="30"/>
      <c r="B13" s="30"/>
      <c r="C13" s="6"/>
      <c r="D13" s="6"/>
      <c r="E13" s="24"/>
      <c r="F13" s="6"/>
      <c r="G13" s="24"/>
      <c r="H13" s="6"/>
      <c r="I13" s="24"/>
      <c r="J13" s="6"/>
      <c r="K13" s="24"/>
      <c r="L13" s="6"/>
      <c r="M13" s="25"/>
      <c r="N13" s="6"/>
    </row>
    <row r="14" spans="1:14" x14ac:dyDescent="0.25">
      <c r="A14" s="30"/>
      <c r="B14" s="30"/>
      <c r="C14" s="6"/>
      <c r="D14" s="6"/>
      <c r="E14" s="24"/>
      <c r="F14" s="6"/>
      <c r="G14" s="24"/>
      <c r="H14" s="6"/>
      <c r="I14" s="24"/>
      <c r="J14" s="6"/>
      <c r="K14" s="24"/>
      <c r="L14" s="6"/>
      <c r="M14" s="25"/>
      <c r="N14" s="6"/>
    </row>
    <row r="15" spans="1:14" x14ac:dyDescent="0.25">
      <c r="A15" s="30"/>
      <c r="B15" s="30"/>
      <c r="C15" s="6"/>
      <c r="D15" s="6"/>
      <c r="E15" s="24"/>
      <c r="F15" s="6"/>
      <c r="G15" s="24"/>
      <c r="H15" s="6"/>
      <c r="I15" s="24"/>
      <c r="J15" s="6"/>
      <c r="K15" s="24"/>
      <c r="L15" s="6"/>
      <c r="M15" s="25"/>
      <c r="N15" s="6"/>
    </row>
    <row r="16" spans="1:14" x14ac:dyDescent="0.25">
      <c r="A16" s="30"/>
      <c r="B16" s="30"/>
      <c r="C16" s="6"/>
      <c r="D16" s="6"/>
      <c r="E16" s="24"/>
      <c r="F16" s="6"/>
      <c r="G16" s="24"/>
      <c r="H16" s="6"/>
      <c r="I16" s="24"/>
      <c r="J16" s="6"/>
      <c r="K16" s="24"/>
      <c r="L16" s="6"/>
      <c r="M16" s="25"/>
      <c r="N16" s="6"/>
    </row>
    <row r="17" spans="1:14" x14ac:dyDescent="0.25">
      <c r="A17" s="30"/>
      <c r="B17" s="30"/>
      <c r="C17" s="6"/>
      <c r="D17" s="6"/>
      <c r="E17" s="24"/>
      <c r="F17" s="6"/>
      <c r="G17" s="24"/>
      <c r="H17" s="6"/>
      <c r="I17" s="24"/>
      <c r="J17" s="6"/>
      <c r="K17" s="24"/>
      <c r="L17" s="6"/>
      <c r="M17" s="25"/>
      <c r="N17" s="6"/>
    </row>
    <row r="18" spans="1:14" x14ac:dyDescent="0.25">
      <c r="A18" s="30"/>
      <c r="B18" s="30"/>
      <c r="C18" s="6"/>
      <c r="D18" s="6"/>
      <c r="E18" s="24"/>
      <c r="F18" s="6"/>
      <c r="G18" s="24"/>
      <c r="H18" s="6"/>
      <c r="I18" s="24"/>
      <c r="J18" s="6"/>
      <c r="K18" s="24"/>
      <c r="L18" s="6"/>
      <c r="M18" s="25"/>
      <c r="N18" s="6"/>
    </row>
    <row r="19" spans="1:14" x14ac:dyDescent="0.25">
      <c r="A19" s="30"/>
      <c r="B19" s="30"/>
      <c r="C19" s="6"/>
      <c r="D19" s="6"/>
      <c r="E19" s="24"/>
      <c r="F19" s="6"/>
      <c r="G19" s="24"/>
      <c r="H19" s="6"/>
      <c r="I19" s="24"/>
      <c r="J19" s="6"/>
      <c r="K19" s="24"/>
      <c r="L19" s="6"/>
      <c r="M19" s="25"/>
      <c r="N19" s="6"/>
    </row>
    <row r="20" spans="1:14" x14ac:dyDescent="0.25">
      <c r="A20" s="30"/>
      <c r="B20" s="30"/>
      <c r="C20" s="6"/>
      <c r="D20" s="6"/>
      <c r="E20" s="24"/>
      <c r="F20" s="6"/>
      <c r="G20" s="24"/>
      <c r="H20" s="6"/>
      <c r="I20" s="24"/>
      <c r="J20" s="6"/>
      <c r="K20" s="24"/>
      <c r="L20" s="6"/>
      <c r="M20" s="25"/>
      <c r="N20" s="6"/>
    </row>
    <row r="21" spans="1:14" x14ac:dyDescent="0.25">
      <c r="A21" s="30"/>
      <c r="B21" s="30"/>
      <c r="C21" s="6"/>
      <c r="D21" s="6"/>
      <c r="E21" s="24"/>
      <c r="F21" s="6"/>
      <c r="G21" s="24"/>
      <c r="H21" s="6"/>
      <c r="I21" s="24"/>
      <c r="J21" s="6"/>
      <c r="K21" s="24"/>
      <c r="L21" s="6"/>
      <c r="M21" s="25"/>
      <c r="N21" s="6"/>
    </row>
    <row r="22" spans="1:14" x14ac:dyDescent="0.25">
      <c r="A22" s="26"/>
      <c r="B22" s="26"/>
      <c r="C22" s="27"/>
      <c r="D22" s="27"/>
      <c r="E22" s="28"/>
      <c r="F22" s="27"/>
      <c r="G22" s="28"/>
      <c r="H22" s="27"/>
      <c r="I22" s="28"/>
      <c r="J22" s="27"/>
      <c r="K22" s="28"/>
      <c r="L22" s="27"/>
      <c r="M22" s="29"/>
      <c r="N22" s="6"/>
    </row>
    <row r="23" spans="1:14" ht="16.5" thickBot="1" x14ac:dyDescent="0.3">
      <c r="A23" s="350" t="s">
        <v>8</v>
      </c>
      <c r="B23" s="351"/>
      <c r="C23" s="351"/>
      <c r="D23" s="100" t="s">
        <v>52</v>
      </c>
      <c r="E23" s="101" t="s">
        <v>52</v>
      </c>
      <c r="F23" s="100" t="s">
        <v>52</v>
      </c>
      <c r="G23" s="101" t="s">
        <v>52</v>
      </c>
      <c r="H23" s="100" t="s">
        <v>52</v>
      </c>
      <c r="I23" s="97">
        <f>SUM(I10:I22)</f>
        <v>0</v>
      </c>
      <c r="J23" s="102" t="s">
        <v>52</v>
      </c>
      <c r="K23" s="103" t="s">
        <v>52</v>
      </c>
      <c r="L23" s="102" t="s">
        <v>52</v>
      </c>
      <c r="M23" s="133">
        <v>105600</v>
      </c>
      <c r="N23" s="97">
        <f>SUM(N10:N22)</f>
        <v>105600</v>
      </c>
    </row>
    <row r="24" spans="1:14" ht="16.5" thickTop="1" x14ac:dyDescent="0.25"/>
    <row r="27" spans="1:14" ht="21" x14ac:dyDescent="0.35">
      <c r="A27" s="7" t="s">
        <v>99</v>
      </c>
      <c r="B27" s="7"/>
    </row>
    <row r="30" spans="1:14" ht="20.25" x14ac:dyDescent="0.3">
      <c r="C30" s="4"/>
      <c r="D30" s="1"/>
      <c r="E30" s="1"/>
      <c r="F30" s="1"/>
      <c r="G30" s="2"/>
      <c r="H30" s="3"/>
    </row>
    <row r="31" spans="1:14" ht="20.25" x14ac:dyDescent="0.3">
      <c r="C31" s="2"/>
      <c r="D31" s="1"/>
      <c r="E31" s="1"/>
      <c r="F31" s="1"/>
      <c r="G31" s="1"/>
      <c r="H31" s="3"/>
    </row>
  </sheetData>
  <mergeCells count="8">
    <mergeCell ref="A23:C23"/>
    <mergeCell ref="A1:M1"/>
    <mergeCell ref="A2:M2"/>
    <mergeCell ref="A3:M3"/>
    <mergeCell ref="A5:A9"/>
    <mergeCell ref="B5:B9"/>
    <mergeCell ref="C5:C9"/>
    <mergeCell ref="D5:N5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7"/>
  <sheetViews>
    <sheetView zoomScaleNormal="100" workbookViewId="0">
      <selection activeCell="K10" sqref="K10"/>
    </sheetView>
  </sheetViews>
  <sheetFormatPr defaultColWidth="8.88671875" defaultRowHeight="21" x14ac:dyDescent="0.35"/>
  <cols>
    <col min="1" max="5" width="8.88671875" style="7"/>
    <col min="6" max="6" width="8.88671875" style="41"/>
    <col min="7" max="7" width="7.5546875" style="7" customWidth="1"/>
    <col min="8" max="8" width="11.109375" style="7" customWidth="1"/>
    <col min="9" max="16384" width="8.88671875" style="7"/>
  </cols>
  <sheetData>
    <row r="1" spans="1:8" x14ac:dyDescent="0.35">
      <c r="A1" s="348" t="s">
        <v>51</v>
      </c>
      <c r="B1" s="348"/>
      <c r="C1" s="348"/>
      <c r="D1" s="348"/>
      <c r="E1" s="348"/>
      <c r="F1" s="348"/>
      <c r="G1" s="348"/>
      <c r="H1" s="348"/>
    </row>
    <row r="2" spans="1:8" x14ac:dyDescent="0.35">
      <c r="A2" s="348" t="s">
        <v>0</v>
      </c>
      <c r="B2" s="348"/>
      <c r="C2" s="348"/>
      <c r="D2" s="348"/>
      <c r="E2" s="348"/>
      <c r="F2" s="348"/>
      <c r="G2" s="348"/>
      <c r="H2" s="348"/>
    </row>
    <row r="3" spans="1:8" x14ac:dyDescent="0.35">
      <c r="A3" s="348" t="s">
        <v>290</v>
      </c>
      <c r="B3" s="348"/>
      <c r="C3" s="348"/>
      <c r="D3" s="348"/>
      <c r="E3" s="348"/>
      <c r="F3" s="348"/>
      <c r="G3" s="348"/>
      <c r="H3" s="348"/>
    </row>
    <row r="5" spans="1:8" x14ac:dyDescent="0.35">
      <c r="A5" s="7" t="s">
        <v>170</v>
      </c>
    </row>
    <row r="6" spans="1:8" x14ac:dyDescent="0.35">
      <c r="B6" s="7" t="s">
        <v>225</v>
      </c>
    </row>
    <row r="7" spans="1:8" x14ac:dyDescent="0.35">
      <c r="B7" s="7" t="s">
        <v>226</v>
      </c>
    </row>
    <row r="8" spans="1:8" x14ac:dyDescent="0.35">
      <c r="A8" s="7" t="s">
        <v>291</v>
      </c>
    </row>
    <row r="9" spans="1:8" x14ac:dyDescent="0.35">
      <c r="A9" s="7" t="s">
        <v>328</v>
      </c>
    </row>
    <row r="10" spans="1:8" x14ac:dyDescent="0.35">
      <c r="A10" s="7" t="s">
        <v>329</v>
      </c>
      <c r="F10" s="140"/>
    </row>
    <row r="12" spans="1:8" x14ac:dyDescent="0.35">
      <c r="A12" s="7" t="s">
        <v>171</v>
      </c>
    </row>
    <row r="13" spans="1:8" x14ac:dyDescent="0.35">
      <c r="B13" s="7" t="s">
        <v>172</v>
      </c>
    </row>
    <row r="14" spans="1:8" x14ac:dyDescent="0.35">
      <c r="B14" s="7" t="s">
        <v>174</v>
      </c>
    </row>
    <row r="15" spans="1:8" x14ac:dyDescent="0.35">
      <c r="A15" s="7" t="s">
        <v>173</v>
      </c>
    </row>
    <row r="16" spans="1:8" x14ac:dyDescent="0.35">
      <c r="A16" s="7" t="s">
        <v>222</v>
      </c>
    </row>
    <row r="17" spans="1:6" x14ac:dyDescent="0.35">
      <c r="A17" s="7" t="s">
        <v>259</v>
      </c>
      <c r="F17" s="118"/>
    </row>
    <row r="18" spans="1:6" x14ac:dyDescent="0.35">
      <c r="A18" s="7" t="s">
        <v>260</v>
      </c>
      <c r="F18" s="118"/>
    </row>
    <row r="19" spans="1:6" x14ac:dyDescent="0.35">
      <c r="B19" s="7" t="s">
        <v>223</v>
      </c>
    </row>
    <row r="20" spans="1:6" x14ac:dyDescent="0.35">
      <c r="A20" s="7" t="s">
        <v>224</v>
      </c>
    </row>
    <row r="21" spans="1:6" x14ac:dyDescent="0.35">
      <c r="B21" s="7" t="s">
        <v>321</v>
      </c>
    </row>
    <row r="22" spans="1:6" x14ac:dyDescent="0.35">
      <c r="B22" s="7" t="s">
        <v>322</v>
      </c>
    </row>
    <row r="23" spans="1:6" x14ac:dyDescent="0.35">
      <c r="B23" s="7" t="s">
        <v>323</v>
      </c>
    </row>
    <row r="24" spans="1:6" x14ac:dyDescent="0.35">
      <c r="A24" s="7" t="s">
        <v>324</v>
      </c>
    </row>
    <row r="25" spans="1:6" x14ac:dyDescent="0.35">
      <c r="A25" s="7" t="s">
        <v>325</v>
      </c>
    </row>
    <row r="26" spans="1:6" x14ac:dyDescent="0.35">
      <c r="A26" s="7" t="s">
        <v>326</v>
      </c>
    </row>
    <row r="27" spans="1:6" x14ac:dyDescent="0.35">
      <c r="A27" s="7" t="s">
        <v>327</v>
      </c>
    </row>
  </sheetData>
  <mergeCells count="3">
    <mergeCell ref="A1:H1"/>
    <mergeCell ref="A2:H2"/>
    <mergeCell ref="A3:H3"/>
  </mergeCells>
  <pageMargins left="0.82677165354330717" right="3.937007874015748E-2" top="0.74803149606299213" bottom="0.74803149606299213" header="0.31496062992125984" footer="0.31496062992125984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20.2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</vt:i4>
      </vt:variant>
    </vt:vector>
  </HeadingPairs>
  <TitlesOfParts>
    <vt:vector size="19" baseType="lpstr">
      <vt:lpstr> งบด้านสินทรัพย์ หนี้สิน</vt:lpstr>
      <vt:lpstr>หมายเหตุ 2</vt:lpstr>
      <vt:lpstr>หมายเหตุ 3, 4, 5</vt:lpstr>
      <vt:lpstr>หมายเหตุ 7</vt:lpstr>
      <vt:lpstr>หมายเหตุ 8 </vt:lpstr>
      <vt:lpstr>8</vt:lpstr>
      <vt:lpstr>หมายเหตุ 9 </vt:lpstr>
      <vt:lpstr>หมายเหตุ 10</vt:lpstr>
      <vt:lpstr>หมายเหตุ 10(1)</vt:lpstr>
      <vt:lpstr>หมายเหตุ 6</vt:lpstr>
      <vt:lpstr>งบแสดงผลการดำเนินงาน</vt:lpstr>
      <vt:lpstr>งบแสดงผลการดำเนินงาน1</vt:lpstr>
      <vt:lpstr>รายงานรายจ่ายในการดำเนินงาน</vt:lpstr>
      <vt:lpstr>รายงานรายจ่ายตามแผนงาน</vt:lpstr>
      <vt:lpstr>รายงานรายจ่ายที่จ่ายจากเงินสะสม</vt:lpstr>
      <vt:lpstr>งบแสดงผลการจ่ายขาดเงินสะสม</vt:lpstr>
      <vt:lpstr>หมายเหตุประกอบงบการเงิน</vt:lpstr>
      <vt:lpstr>Sheet3</vt:lpstr>
      <vt:lpstr>'หมายเหตุ 8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Ultimate</dc:creator>
  <cp:lastModifiedBy>Admin</cp:lastModifiedBy>
  <cp:lastPrinted>2020-01-10T02:57:51Z</cp:lastPrinted>
  <dcterms:created xsi:type="dcterms:W3CDTF">2015-10-08T09:30:22Z</dcterms:created>
  <dcterms:modified xsi:type="dcterms:W3CDTF">2020-01-10T07:48:09Z</dcterms:modified>
</cp:coreProperties>
</file>